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lhot\Desktop\Profese nové 19.9.2023\"/>
    </mc:Choice>
  </mc:AlternateContent>
  <xr:revisionPtr revIDLastSave="0" documentId="13_ncr:1_{393F117F-C5E4-4DFD-ACE7-018A26072A14}" xr6:coauthVersionLast="47" xr6:coauthVersionMax="47" xr10:uidLastSave="{00000000-0000-0000-0000-000000000000}"/>
  <bookViews>
    <workbookView xWindow="-110" yWindow="-110" windowWidth="19420" windowHeight="10300" firstSheet="2" activeTab="2" xr2:uid="{00000000-000D-0000-FFFF-FFFF00000000}"/>
  </bookViews>
  <sheets>
    <sheet name="Pokyny pro vyplnění" sheetId="11" state="hidden" r:id="rId1"/>
    <sheet name="VzorPolozky" sheetId="10" state="hidden" r:id="rId2"/>
    <sheet name="NN" sheetId="12" r:id="rId3"/>
    <sheet name="STK" sheetId="13" state="hidden" r:id="rId4"/>
    <sheet name="EPS" sheetId="14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615">#REF!</definedName>
    <definedName name="_BPK1">[1]Položky!#REF!</definedName>
    <definedName name="_BPK2">[1]Položky!#REF!</definedName>
    <definedName name="_BPK3">[1]Položky!#REF!</definedName>
    <definedName name="_xlnm._FilterDatabase" localSheetId="3" hidden="1">STK!$F$1:$F$56</definedName>
    <definedName name="_Order1" hidden="1">255</definedName>
    <definedName name="_Order2" hidden="1">255</definedName>
    <definedName name="_vr1000">#REF!</definedName>
    <definedName name="_vr1060">#REF!</definedName>
    <definedName name="_vr1180">#REF!</definedName>
    <definedName name="_vr1200">#REF!</definedName>
    <definedName name="_vr1400">#REF!</definedName>
    <definedName name="_vr630">#REF!</definedName>
    <definedName name="_vr880">#REF!</definedName>
    <definedName name="_vr900">#REF!</definedName>
    <definedName name="_vrt630">#REF!</definedName>
    <definedName name="_zr1180">#REF!</definedName>
    <definedName name="_zr1200">#REF!</definedName>
    <definedName name="_zr1400">#REF!</definedName>
    <definedName name="_zr630">#REF!</definedName>
    <definedName name="_zr880">#REF!</definedName>
    <definedName name="_zr900">#REF!</definedName>
    <definedName name="aaa">#REF!</definedName>
    <definedName name="afterdetail_rkap">'[2]STK(1)'!#REF!</definedName>
    <definedName name="afterdetail_rozpocty">'[2]STK(1)'!#REF!</definedName>
    <definedName name="afterdetail_rozpocty_rkap">[3]ACS!#REF!</definedName>
    <definedName name="afterdetail_rozpocty_rozpocty">[3]ACS!#REF!</definedName>
    <definedName name="Autokont">'[2]STK(4)'!#REF!</definedName>
    <definedName name="b" hidden="1">#REF!</definedName>
    <definedName name="bb" hidden="1">#REF!</definedName>
    <definedName name="before_rkap">'[2]STK(1)'!#REF!</definedName>
    <definedName name="before_rozpocty">'[2]STK(1)'!#REF!</definedName>
    <definedName name="beforeafterdetail_rozpocty.Poznamka2.1">'[2]STK(1)'!#REF!</definedName>
    <definedName name="beforeafterdetail_rozpocty_rozpocty.Poznamka2.1">[3]ACS!#REF!</definedName>
    <definedName name="beforedetail_rozpocty">'[2]STK(1)'!#REF!</definedName>
    <definedName name="beforetop_rkap">'[2]STK(1)'!#REF!</definedName>
    <definedName name="betonp">#REF!</definedName>
    <definedName name="body_hlavy">'[2]STK(1)'!#REF!</definedName>
    <definedName name="body_kapitoly">'[4]BMZ Integral(1)'!#REF!</definedName>
    <definedName name="body_list_rkap">'[4]BMZ Integral(1)'!#REF!</definedName>
    <definedName name="body_memrekapdph">[3]ACS!#REF!</definedName>
    <definedName name="body_phlavy">[3]ACS!#REF!</definedName>
    <definedName name="body_phlavy1">#REF!</definedName>
    <definedName name="body_prekap">[3]ACS!#REF!</definedName>
    <definedName name="body_rkap">'[2]STK(1)'!#REF!</definedName>
    <definedName name="body_rozpocty">'[2]STK(1)'!#REF!</definedName>
    <definedName name="body_rozpocty_rkap">[3]ACS!#REF!</definedName>
    <definedName name="body_rozpocty_rozpocty">[3]ACS!#REF!</definedName>
    <definedName name="body_rozpocty_rpolozky">[3]ACS!#REF!</definedName>
    <definedName name="body_rozpocty_rpolozky.Poznamka2">[3]ACS!#REF!</definedName>
    <definedName name="body_rozpočty">'[2]STK(1)'!#REF!</definedName>
    <definedName name="body_rpolozky">'[2]STK(1)'!#REF!</definedName>
    <definedName name="body_rpolozky.Poznamka2">'[2]STK(1)'!#REF!</definedName>
    <definedName name="body_sumpolozky.0">'[4]BMZ Integral(1)'!#REF!</definedName>
    <definedName name="body_sumpolozky.1">'[4]BMZ Integral(1)'!#REF!</definedName>
    <definedName name="body_sumpolozky.2">'[4]BMZ Integral(1)'!#REF!</definedName>
    <definedName name="body_typy.0">'[4]BMZ Integral(1)'!#REF!</definedName>
    <definedName name="body_typy.1">'[4]BMZ Integral(1)'!#REF!</definedName>
    <definedName name="body_typy.2">'[4]BMZ Integral(1)'!#REF!</definedName>
    <definedName name="bsystem">#REF!</definedName>
    <definedName name="cancel" hidden="1">#REF!</definedName>
    <definedName name="celkembezdph">[3]ACS!#REF!</definedName>
    <definedName name="celkemsdph">[3]ACS!#REF!</definedName>
    <definedName name="celkemsdph.Poznamka2">'[2]STK(1)'!#REF!</definedName>
    <definedName name="celklemsdph">[3]ACS!#REF!</definedName>
    <definedName name="CenaCelkem">#REF!</definedName>
    <definedName name="CenaCelkemBezDPH">#REF!</definedName>
    <definedName name="cisloobjektu">#REF!</definedName>
    <definedName name="CisloRozpoctu">'[5]Krycí list'!$C$2</definedName>
    <definedName name="cislostavby">'[5]Krycí list'!$A$7</definedName>
    <definedName name="CisloStavebnihoRozpoctu">#REF!</definedName>
    <definedName name="dadresa">#REF!</definedName>
    <definedName name="Datum">'[1]110;220'!$B$26</definedName>
    <definedName name="Dil">[1]Rekapitulace!$A$6</definedName>
    <definedName name="dmisto">#REF!</definedName>
    <definedName name="Dodavka">[1]Rekapitulace!$G$38</definedName>
    <definedName name="Dodavka0">[1]Položky!#REF!</definedName>
    <definedName name="DPHSni">#REF!</definedName>
    <definedName name="DPHZakl">#REF!</definedName>
    <definedName name="end_rnakl">#REF!</definedName>
    <definedName name="end_rozpocty">'[2]STK(1)'!#REF!</definedName>
    <definedName name="end_rozpocty_rozpocty">[3]ACS!#REF!</definedName>
    <definedName name="firmy_rozpocty.0">[3]ACS!#REF!</definedName>
    <definedName name="firmy_rozpocty.1">[3]ACS!#REF!</definedName>
    <definedName name="firmy_rozpocty_pozn.Poznamka2">[3]ACS!#REF!</definedName>
    <definedName name="foot_Validity">#REF!</definedName>
    <definedName name="G___P__">#REF!</definedName>
    <definedName name="GKoef_Mat">[6]Param!$B$6</definedName>
    <definedName name="GKoef_Work">[6]Param!$B$5</definedName>
    <definedName name="header_Date">#REF!</definedName>
    <definedName name="header_Firm">#REF!</definedName>
    <definedName name="header_Hicom">#REF!</definedName>
    <definedName name="header_Person">#REF!</definedName>
    <definedName name="hlavab">#REF!</definedName>
    <definedName name="hlavav">#REF!</definedName>
    <definedName name="HodLV_1">[6]Param!$B$7</definedName>
    <definedName name="HodLV_2">[6]Param!$B$8</definedName>
    <definedName name="HodLV_3">[6]Param!$B$9</definedName>
    <definedName name="HSV">[1]Rekapitulace!$E$38</definedName>
    <definedName name="HSV0">[1]Položky!#REF!</definedName>
    <definedName name="HZS">[1]Rekapitulace!$I$38</definedName>
    <definedName name="HZS0">[1]Položky!#REF!</definedName>
    <definedName name="indexeps">[7]EPS!#REF!</definedName>
    <definedName name="indexer">[7]ER!#REF!</definedName>
    <definedName name="indexezs">[8]SintonySI411!#REF!</definedName>
    <definedName name="JKSO">'[1]110;220'!$F$4</definedName>
    <definedName name="Koef">[6]Param!$B$2</definedName>
    <definedName name="Koef_Mat">[6]Param!$B$4</definedName>
    <definedName name="Koef_Work">[6]Param!$B$3</definedName>
    <definedName name="koeficientpreceneni">'[2]STK(4)'!#REF!</definedName>
    <definedName name="koefpronabídky">[9]CELKEM!$I$12</definedName>
    <definedName name="kompl">#REF!</definedName>
    <definedName name="kurz">#REF!</definedName>
    <definedName name="lines_Line_1_Lines">#REF!</definedName>
    <definedName name="lines_Line_1_Name">#REF!</definedName>
    <definedName name="lines_Line_2_Lines">#REF!</definedName>
    <definedName name="lines_Line_2_Name">#REF!</definedName>
    <definedName name="lines_Line_3_Lines">#REF!</definedName>
    <definedName name="lines_Line_3_Name">#REF!</definedName>
    <definedName name="Mena">#REF!</definedName>
    <definedName name="MistoStavby">#REF!</definedName>
    <definedName name="MJ">'[1]110;220'!$G$4</definedName>
    <definedName name="Mont">[1]Rekapitulace!$H$38</definedName>
    <definedName name="Montaz0">[1]Položky!#REF!</definedName>
    <definedName name="Nákup_Autocont">'[2]STK(4)'!#REF!</definedName>
    <definedName name="NazevDilu">[1]Rekapitulace!$B$6</definedName>
    <definedName name="nazevobjektu">#REF!</definedName>
    <definedName name="NazevRozpoctu">'[5]Krycí list'!$D$2</definedName>
    <definedName name="nazevstavby">'[5]Krycí list'!$C$7</definedName>
    <definedName name="NazevStavebnihoRozpoctu">#REF!</definedName>
    <definedName name="_xlnm.Print_Titles" localSheetId="2">NN!$1:$6</definedName>
    <definedName name="oadresa">#REF!</definedName>
    <definedName name="Objednatel">'[1]110;220'!$C$8</definedName>
    <definedName name="_xlnm.Print_Area" localSheetId="4">EPS!$D$1:$K$104</definedName>
    <definedName name="_xlnm.Print_Area" localSheetId="2">NN!$A$2:$H$82</definedName>
    <definedName name="_xlnm.Print_Area" localSheetId="3">STK!$D$1:$K$57</definedName>
    <definedName name="odvoz">#REF!</definedName>
    <definedName name="padresa">#REF!</definedName>
    <definedName name="partneri.0">#REF!</definedName>
    <definedName name="partneri.1">#REF!</definedName>
    <definedName name="pdic">#REF!</definedName>
    <definedName name="pico">#REF!</definedName>
    <definedName name="pilotav">#REF!</definedName>
    <definedName name="pmisto">#REF!</definedName>
    <definedName name="PocetMJ">#REF!</definedName>
    <definedName name="PoptavkaID">#REF!</definedName>
    <definedName name="Poznamka">'[1]110;220'!$B$36</definedName>
    <definedName name="pPSC">#REF!</definedName>
    <definedName name="Projektant">#REF!</definedName>
    <definedName name="PSV">[1]Rekapitulace!$F$38</definedName>
    <definedName name="PSV0">[1]Položky!#REF!</definedName>
    <definedName name="qqq" hidden="1">{#N/A,#N/A,FALSE,"technologie";#N/A,#N/A,FALSE,"technologie"}</definedName>
    <definedName name="rozp" hidden="1">{#N/A,#N/A,TRUE,"Krycí list"}</definedName>
    <definedName name="SazbaDPH1">'[5]Krycí list'!$C$30</definedName>
    <definedName name="SazbaDPH2">'[5]Krycí list'!$C$32</definedName>
    <definedName name="section_A">#REF!</definedName>
    <definedName name="section_A_Brutto">#REF!</definedName>
    <definedName name="section_A_Item_Count">#REF!</definedName>
    <definedName name="section_A_Item_Name">#REF!</definedName>
    <definedName name="section_A_Item_Number">#REF!</definedName>
    <definedName name="section_A_Item_Price">#REF!</definedName>
    <definedName name="section_A_Item_Total">#REF!</definedName>
    <definedName name="section_A_Items">#REF!</definedName>
    <definedName name="section_A_Netto">#REF!</definedName>
    <definedName name="section_A_Total">#REF!</definedName>
    <definedName name="section_B">#REF!</definedName>
    <definedName name="section_B_Brutto">#REF!</definedName>
    <definedName name="section_B_Item_Count">#REF!</definedName>
    <definedName name="section_B_Item_Name">#REF!</definedName>
    <definedName name="section_B_Item_Number">#REF!</definedName>
    <definedName name="section_B_Item_Price">#REF!</definedName>
    <definedName name="section_B_Item_Total">#REF!</definedName>
    <definedName name="section_B_Items">#REF!</definedName>
    <definedName name="section_B_Netto">#REF!</definedName>
    <definedName name="section_B_Total">#REF!</definedName>
    <definedName name="section_C">#REF!</definedName>
    <definedName name="section_C_Brutto">#REF!</definedName>
    <definedName name="section_C_Item_Count">#REF!</definedName>
    <definedName name="section_C_Item_Name">#REF!</definedName>
    <definedName name="section_C_Item_Number">#REF!</definedName>
    <definedName name="section_C_Item_Price">#REF!</definedName>
    <definedName name="section_C_Item_Total">#REF!</definedName>
    <definedName name="section_C_Items">#REF!</definedName>
    <definedName name="section_C_Netto">#REF!</definedName>
    <definedName name="section_C_Total">#REF!</definedName>
    <definedName name="section_CUSTOM">#REF!</definedName>
    <definedName name="section_CUSTOM_Brutto">#REF!</definedName>
    <definedName name="section_CUSTOM_Name">#REF!</definedName>
    <definedName name="section_CUSTOM_Netto">#REF!,#REF!</definedName>
    <definedName name="section_CUSTOM_Text">#REF!</definedName>
    <definedName name="section_D_Netto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STA_M">[6]Param!$B$21</definedName>
    <definedName name="STA_W">[6]Param!$D$21</definedName>
    <definedName name="sum_kapitoly.0">'[4]BMZ Integral(1)'!#REF!</definedName>
    <definedName name="sum_kapitoly.1">'[4]BMZ Integral(1)'!#REF!</definedName>
    <definedName name="sum_kapitoly.2">'[4]BMZ Integral(1)'!#REF!</definedName>
    <definedName name="sum_list_rkap">'[4]BMZ Integral(1)'!#REF!</definedName>
    <definedName name="sum_memrekapdph">[3]ACS!#REF!</definedName>
    <definedName name="sum_prekap">[3]ACS!#REF!</definedName>
    <definedName name="sum_rnakl.Poznamka2">#REF!</definedName>
    <definedName name="sum_rnakl.Poznamka2.1">#REF!</definedName>
    <definedName name="summary" hidden="1">{#N/A,#N/A,TRUE,"Krycí list"}</definedName>
    <definedName name="Summary22" hidden="1">#REF!</definedName>
    <definedName name="tab">#REF!</definedName>
    <definedName name="temp." hidden="1">#REF!</definedName>
    <definedName name="top_list_rkap">'[4]BMZ Integral(1)'!#REF!</definedName>
    <definedName name="top_memrekapdph">[3]ACS!#REF!</definedName>
    <definedName name="top_phlavy">[3]ACS!#REF!</definedName>
    <definedName name="top_rkap">'[2]STK(1)'!#REF!</definedName>
    <definedName name="top_rozpocty">'[2]STK(1)'!#REF!</definedName>
    <definedName name="top_rozpocty_rkap">[3]ACS!#REF!</definedName>
    <definedName name="top_rpolozky">'[2]STK(1)'!#REF!</definedName>
    <definedName name="total_Brutto">#REF!</definedName>
    <definedName name="total_Netto">#REF!</definedName>
    <definedName name="total_section_A">#REF!</definedName>
    <definedName name="total_section_A_Netto">#REF!</definedName>
    <definedName name="total_section_B">#REF!</definedName>
    <definedName name="total_section_B_Netto">#REF!</definedName>
    <definedName name="total_section_C">#REF!</definedName>
    <definedName name="total_section_C_Netto">#REF!</definedName>
    <definedName name="ttt" hidden="1">#REF!</definedName>
    <definedName name="Typ">[1]Položky!#REF!</definedName>
    <definedName name="VRN">[1]Rekapitulace!$H$51</definedName>
    <definedName name="VRNKc">[1]Rekapitulace!#REF!</definedName>
    <definedName name="VRNnazev">[1]Rekapitulace!#REF!</definedName>
    <definedName name="VRNproc">[1]Rekapitulace!#REF!</definedName>
    <definedName name="VRNzakl">[1]Rekapitulace!#REF!</definedName>
    <definedName name="Vypracoval">#REF!</definedName>
    <definedName name="wrn.cen.nabídka." hidden="1">{#N/A,#N/A,FALSE,"technologie";#N/A,#N/A,FALSE,"technologie"}</definedName>
    <definedName name="wrn.Kontrolní._.rozpočet." hidden="1">{#N/A,#N/A,TRUE,"Krycí list"}</definedName>
    <definedName name="wrn.Kontrolní._.rozpoeet." hidden="1">{#N/A,#N/A,TRUE,"Krycí list"}</definedName>
    <definedName name="X">[10]RH!#REF!</definedName>
    <definedName name="Z_0216E4A3_6182_11D6_9494_000102FA4DF4_.wvu.Cols" hidden="1">#REF!</definedName>
    <definedName name="Z_0216E4A3_6182_11D6_9494_000102FA4DF4_.wvu.PrintArea" hidden="1">#REF!</definedName>
    <definedName name="Z_0216E4A3_6182_11D6_9494_000102FA4DF4_.wvu.PrintTitles" hidden="1">#REF!</definedName>
    <definedName name="Z_A6D38DCC_6184_11D6_8FBA_000476959415_.wvu.Cols" hidden="1">#REF!</definedName>
    <definedName name="Z_A6D38DCC_6184_11D6_8FBA_000476959415_.wvu.PrintArea" hidden="1">#REF!</definedName>
    <definedName name="Z_A6D38DCC_6184_11D6_8FBA_000476959415_.wvu.PrintTitles" hidden="1">#REF!</definedName>
    <definedName name="Zakazka">'[1]110;220'!$G$9</definedName>
    <definedName name="Zaklad22">'[1]110;220'!$F$31</definedName>
    <definedName name="Zaklad5">'[1]110;220'!$F$29</definedName>
    <definedName name="ZakladDPHSni">#REF!</definedName>
    <definedName name="ZakladDPHZakl">#REF!</definedName>
    <definedName name="Zaokrouhleni">#REF!</definedName>
    <definedName name="Zhotovitel">#REF!</definedName>
    <definedName name="zrk1200">#REF!</definedName>
    <definedName name="zrk1400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41" i="12" l="1"/>
  <c r="H10" i="12"/>
  <c r="H11" i="12"/>
  <c r="G23" i="13"/>
  <c r="F22" i="13"/>
  <c r="H23" i="13"/>
  <c r="Z9" i="12" l="1"/>
  <c r="H9" i="12"/>
  <c r="J23" i="13"/>
  <c r="I23" i="13"/>
  <c r="K23" i="13" l="1"/>
  <c r="I52" i="13"/>
  <c r="H54" i="12"/>
  <c r="H53" i="12"/>
  <c r="H52" i="12"/>
  <c r="H51" i="12"/>
  <c r="H50" i="12"/>
  <c r="H49" i="12"/>
  <c r="H47" i="12"/>
  <c r="H46" i="12"/>
  <c r="H45" i="12"/>
  <c r="H44" i="12"/>
  <c r="H43" i="12"/>
  <c r="H42" i="12"/>
  <c r="H40" i="12"/>
  <c r="H39" i="12"/>
  <c r="H38" i="12"/>
  <c r="H37" i="12"/>
  <c r="H36" i="12"/>
  <c r="H35" i="12"/>
  <c r="H33" i="12"/>
  <c r="H32" i="12"/>
  <c r="H31" i="12"/>
  <c r="H30" i="12"/>
  <c r="H28" i="12"/>
  <c r="H27" i="12"/>
  <c r="H24" i="12"/>
  <c r="H23" i="12"/>
  <c r="H22" i="12"/>
  <c r="H21" i="12"/>
  <c r="H20" i="12"/>
  <c r="H19" i="12"/>
  <c r="H18" i="12"/>
  <c r="H17" i="12"/>
  <c r="H16" i="12"/>
  <c r="H15" i="12"/>
  <c r="H13" i="12"/>
  <c r="H12" i="12"/>
  <c r="H68" i="12"/>
  <c r="H67" i="12"/>
  <c r="H66" i="12"/>
  <c r="H65" i="12"/>
  <c r="H64" i="12"/>
  <c r="H63" i="12"/>
  <c r="H62" i="12"/>
  <c r="H61" i="12"/>
  <c r="H60" i="12"/>
  <c r="H59" i="12"/>
  <c r="H58" i="12"/>
  <c r="H57" i="12"/>
  <c r="H56" i="12"/>
  <c r="H8" i="12"/>
  <c r="H29" i="12"/>
  <c r="J102" i="14"/>
  <c r="I102" i="14"/>
  <c r="J101" i="14"/>
  <c r="I101" i="14"/>
  <c r="J100" i="14"/>
  <c r="I100" i="14"/>
  <c r="J99" i="14"/>
  <c r="I99" i="14"/>
  <c r="J98" i="14"/>
  <c r="I98" i="14"/>
  <c r="J97" i="14"/>
  <c r="I97" i="14"/>
  <c r="J96" i="14"/>
  <c r="I96" i="14"/>
  <c r="J95" i="14"/>
  <c r="I95" i="14"/>
  <c r="J94" i="14"/>
  <c r="I94" i="14"/>
  <c r="J93" i="14"/>
  <c r="I93" i="14"/>
  <c r="J92" i="14"/>
  <c r="I92" i="14"/>
  <c r="J91" i="14"/>
  <c r="I91" i="14"/>
  <c r="J90" i="14"/>
  <c r="I90" i="14"/>
  <c r="J89" i="14"/>
  <c r="I89" i="14"/>
  <c r="J88" i="14"/>
  <c r="I88" i="14"/>
  <c r="K88" i="14" s="1"/>
  <c r="J87" i="14"/>
  <c r="I87" i="14"/>
  <c r="J86" i="14"/>
  <c r="I86" i="14"/>
  <c r="J85" i="14"/>
  <c r="I85" i="14"/>
  <c r="J84" i="14"/>
  <c r="I84" i="14"/>
  <c r="J83" i="14"/>
  <c r="I83" i="14"/>
  <c r="J82" i="14"/>
  <c r="I82" i="14"/>
  <c r="K82" i="14" s="1"/>
  <c r="J81" i="14"/>
  <c r="I81" i="14"/>
  <c r="J80" i="14"/>
  <c r="I80" i="14"/>
  <c r="K80" i="14" s="1"/>
  <c r="J79" i="14"/>
  <c r="I79" i="14"/>
  <c r="J78" i="14"/>
  <c r="I78" i="14"/>
  <c r="K78" i="14" s="1"/>
  <c r="J77" i="14"/>
  <c r="I77" i="14"/>
  <c r="J76" i="14"/>
  <c r="I76" i="14"/>
  <c r="K76" i="14" s="1"/>
  <c r="J75" i="14"/>
  <c r="I75" i="14"/>
  <c r="J74" i="14"/>
  <c r="I74" i="14"/>
  <c r="J73" i="14"/>
  <c r="I73" i="14"/>
  <c r="J72" i="14"/>
  <c r="I72" i="14"/>
  <c r="K72" i="14" s="1"/>
  <c r="J71" i="14"/>
  <c r="I71" i="14"/>
  <c r="J70" i="14"/>
  <c r="I70" i="14"/>
  <c r="K70" i="14" s="1"/>
  <c r="J69" i="14"/>
  <c r="I69" i="14"/>
  <c r="J68" i="14"/>
  <c r="I68" i="14"/>
  <c r="J67" i="14"/>
  <c r="I67" i="14"/>
  <c r="J66" i="14"/>
  <c r="I66" i="14"/>
  <c r="J65" i="14"/>
  <c r="I65" i="14"/>
  <c r="J64" i="14"/>
  <c r="I64" i="14"/>
  <c r="J63" i="14"/>
  <c r="I63" i="14"/>
  <c r="J62" i="14"/>
  <c r="I62" i="14"/>
  <c r="K62" i="14" s="1"/>
  <c r="J61" i="14"/>
  <c r="I61" i="14"/>
  <c r="J60" i="14"/>
  <c r="I60" i="14"/>
  <c r="J59" i="14"/>
  <c r="I59" i="14"/>
  <c r="J58" i="14"/>
  <c r="I58" i="14"/>
  <c r="K58" i="14" s="1"/>
  <c r="J57" i="14"/>
  <c r="I57" i="14"/>
  <c r="J56" i="14"/>
  <c r="I56" i="14"/>
  <c r="J55" i="14"/>
  <c r="I55" i="14"/>
  <c r="K55" i="14" s="1"/>
  <c r="J54" i="14"/>
  <c r="I54" i="14"/>
  <c r="J53" i="14"/>
  <c r="K53" i="14" s="1"/>
  <c r="I53" i="14"/>
  <c r="J52" i="14"/>
  <c r="I52" i="14"/>
  <c r="J51" i="14"/>
  <c r="I51" i="14"/>
  <c r="J50" i="14"/>
  <c r="I50" i="14"/>
  <c r="J49" i="14"/>
  <c r="I49" i="14"/>
  <c r="J48" i="14"/>
  <c r="I48" i="14"/>
  <c r="J46" i="14"/>
  <c r="I46" i="14"/>
  <c r="J45" i="14"/>
  <c r="I45" i="14"/>
  <c r="J44" i="14"/>
  <c r="I44" i="14"/>
  <c r="J43" i="14"/>
  <c r="I43" i="14"/>
  <c r="J42" i="14"/>
  <c r="I42" i="14"/>
  <c r="K42" i="14" s="1"/>
  <c r="J41" i="14"/>
  <c r="I41" i="14"/>
  <c r="J40" i="14"/>
  <c r="I40" i="14"/>
  <c r="J39" i="14"/>
  <c r="I39" i="14"/>
  <c r="J38" i="14"/>
  <c r="I38" i="14"/>
  <c r="J37" i="14"/>
  <c r="I37" i="14"/>
  <c r="J36" i="14"/>
  <c r="I36" i="14"/>
  <c r="K36" i="14" s="1"/>
  <c r="J35" i="14"/>
  <c r="I35" i="14"/>
  <c r="J34" i="14"/>
  <c r="I34" i="14"/>
  <c r="J33" i="14"/>
  <c r="I33" i="14"/>
  <c r="J32" i="14"/>
  <c r="I32" i="14"/>
  <c r="J31" i="14"/>
  <c r="I31" i="14"/>
  <c r="J30" i="14"/>
  <c r="I30" i="14"/>
  <c r="J28" i="14"/>
  <c r="I28" i="14"/>
  <c r="J27" i="14"/>
  <c r="I27" i="14"/>
  <c r="J26" i="14"/>
  <c r="I26" i="14"/>
  <c r="J25" i="14"/>
  <c r="I25" i="14"/>
  <c r="J24" i="14"/>
  <c r="I24" i="14"/>
  <c r="J23" i="14"/>
  <c r="I23" i="14"/>
  <c r="J22" i="14"/>
  <c r="I22" i="14"/>
  <c r="K22" i="14" s="1"/>
  <c r="J21" i="14"/>
  <c r="K21" i="14" s="1"/>
  <c r="I21" i="14"/>
  <c r="J20" i="14"/>
  <c r="I20" i="14"/>
  <c r="J19" i="14"/>
  <c r="I19" i="14"/>
  <c r="J17" i="14"/>
  <c r="I17" i="14"/>
  <c r="K17" i="14" s="1"/>
  <c r="J16" i="14"/>
  <c r="I16" i="14"/>
  <c r="J15" i="14"/>
  <c r="I15" i="14"/>
  <c r="J14" i="14"/>
  <c r="I14" i="14"/>
  <c r="J13" i="14"/>
  <c r="I13" i="14"/>
  <c r="K13" i="14" s="1"/>
  <c r="J12" i="14"/>
  <c r="I12" i="14"/>
  <c r="J11" i="14"/>
  <c r="I11" i="14"/>
  <c r="J10" i="14"/>
  <c r="I10" i="14"/>
  <c r="J9" i="14"/>
  <c r="I9" i="14"/>
  <c r="K9" i="14" s="1"/>
  <c r="J8" i="14"/>
  <c r="I8" i="14"/>
  <c r="J7" i="14"/>
  <c r="I7" i="14"/>
  <c r="J6" i="14"/>
  <c r="I6" i="14"/>
  <c r="J55" i="13"/>
  <c r="I55" i="13"/>
  <c r="K55" i="13" s="1"/>
  <c r="J54" i="13"/>
  <c r="I54" i="13"/>
  <c r="J53" i="13"/>
  <c r="I53" i="13"/>
  <c r="J52" i="13"/>
  <c r="K52" i="13" s="1"/>
  <c r="J51" i="13"/>
  <c r="I51" i="13"/>
  <c r="J50" i="13"/>
  <c r="I50" i="13"/>
  <c r="J49" i="13"/>
  <c r="I49" i="13"/>
  <c r="J48" i="13"/>
  <c r="I48" i="13"/>
  <c r="J47" i="13"/>
  <c r="I47" i="13"/>
  <c r="J46" i="13"/>
  <c r="I46" i="13"/>
  <c r="J44" i="13"/>
  <c r="I44" i="13"/>
  <c r="J43" i="13"/>
  <c r="I43" i="13"/>
  <c r="J42" i="13"/>
  <c r="I42" i="13"/>
  <c r="J41" i="13"/>
  <c r="I41" i="13"/>
  <c r="J40" i="13"/>
  <c r="I40" i="13"/>
  <c r="J39" i="13"/>
  <c r="I39" i="13"/>
  <c r="J38" i="13"/>
  <c r="I38" i="13"/>
  <c r="J37" i="13"/>
  <c r="I37" i="13"/>
  <c r="J36" i="13"/>
  <c r="I36" i="13"/>
  <c r="J35" i="13"/>
  <c r="I35" i="13"/>
  <c r="J34" i="13"/>
  <c r="I34" i="13"/>
  <c r="K34" i="13" s="1"/>
  <c r="J33" i="13"/>
  <c r="I33" i="13"/>
  <c r="K33" i="13" s="1"/>
  <c r="J32" i="13"/>
  <c r="I32" i="13"/>
  <c r="J31" i="13"/>
  <c r="I31" i="13"/>
  <c r="J30" i="13"/>
  <c r="I30" i="13"/>
  <c r="J29" i="13"/>
  <c r="I29" i="13"/>
  <c r="J28" i="13"/>
  <c r="I28" i="13"/>
  <c r="K28" i="13" s="1"/>
  <c r="J26" i="13"/>
  <c r="I26" i="13"/>
  <c r="J25" i="13"/>
  <c r="I25" i="13"/>
  <c r="J22" i="13"/>
  <c r="I22" i="13"/>
  <c r="J20" i="13"/>
  <c r="I20" i="13"/>
  <c r="J19" i="13"/>
  <c r="I19" i="13"/>
  <c r="J18" i="13"/>
  <c r="I18" i="13"/>
  <c r="J17" i="13"/>
  <c r="I17" i="13"/>
  <c r="K17" i="13" s="1"/>
  <c r="J16" i="13"/>
  <c r="I16" i="13"/>
  <c r="K16" i="13" s="1"/>
  <c r="J14" i="13"/>
  <c r="I14" i="13"/>
  <c r="J13" i="13"/>
  <c r="I13" i="13"/>
  <c r="J11" i="13"/>
  <c r="I11" i="13"/>
  <c r="K11" i="13" s="1"/>
  <c r="J10" i="13"/>
  <c r="I10" i="13"/>
  <c r="K10" i="13" s="1"/>
  <c r="J9" i="13"/>
  <c r="I9" i="13"/>
  <c r="J8" i="13"/>
  <c r="I8" i="13"/>
  <c r="J7" i="13"/>
  <c r="I7" i="13"/>
  <c r="K96" i="14" l="1"/>
  <c r="K36" i="13"/>
  <c r="K49" i="13"/>
  <c r="K32" i="14"/>
  <c r="K50" i="13"/>
  <c r="K94" i="14"/>
  <c r="K38" i="13"/>
  <c r="K40" i="14"/>
  <c r="K40" i="13"/>
  <c r="K47" i="13"/>
  <c r="K90" i="14"/>
  <c r="K102" i="14"/>
  <c r="K8" i="14"/>
  <c r="K35" i="13"/>
  <c r="K48" i="13"/>
  <c r="K30" i="13"/>
  <c r="K38" i="14"/>
  <c r="G48" i="12"/>
  <c r="G55" i="12"/>
  <c r="G25" i="12"/>
  <c r="G34" i="12"/>
  <c r="G7" i="12"/>
  <c r="G14" i="12"/>
  <c r="H69" i="12"/>
  <c r="K44" i="14"/>
  <c r="Z57" i="12"/>
  <c r="Z50" i="12"/>
  <c r="Z43" i="12"/>
  <c r="Z12" i="12"/>
  <c r="Z14" i="12"/>
  <c r="Z64" i="12"/>
  <c r="Z59" i="12"/>
  <c r="Z48" i="12"/>
  <c r="K30" i="14"/>
  <c r="K39" i="13"/>
  <c r="K42" i="13"/>
  <c r="K19" i="13"/>
  <c r="K98" i="14"/>
  <c r="K92" i="14"/>
  <c r="K86" i="14"/>
  <c r="K74" i="14"/>
  <c r="K54" i="14"/>
  <c r="K50" i="14"/>
  <c r="K48" i="14"/>
  <c r="K46" i="14"/>
  <c r="K45" i="14"/>
  <c r="K34" i="14"/>
  <c r="K27" i="14"/>
  <c r="K26" i="14"/>
  <c r="K25" i="14"/>
  <c r="K23" i="14"/>
  <c r="K19" i="14"/>
  <c r="K10" i="14"/>
  <c r="K14" i="14"/>
  <c r="K15" i="14"/>
  <c r="K32" i="13"/>
  <c r="K43" i="13"/>
  <c r="Z21" i="12"/>
  <c r="Z17" i="12"/>
  <c r="Z33" i="12"/>
  <c r="Z27" i="12"/>
  <c r="Z25" i="12"/>
  <c r="Z31" i="12"/>
  <c r="Z66" i="12"/>
  <c r="Z54" i="12"/>
  <c r="Z35" i="12"/>
  <c r="Z39" i="12"/>
  <c r="Z15" i="12"/>
  <c r="Z65" i="12"/>
  <c r="Z23" i="12"/>
  <c r="Z60" i="12"/>
  <c r="Z47" i="12"/>
  <c r="Z44" i="12"/>
  <c r="Z28" i="12"/>
  <c r="Z58" i="12"/>
  <c r="Z53" i="12"/>
  <c r="Z19" i="12"/>
  <c r="Z13" i="12"/>
  <c r="Z68" i="12"/>
  <c r="Z37" i="12"/>
  <c r="Z26" i="12"/>
  <c r="Z18" i="12"/>
  <c r="Z16" i="12"/>
  <c r="Z61" i="12"/>
  <c r="Z49" i="12"/>
  <c r="Z42" i="12"/>
  <c r="Z62" i="12"/>
  <c r="K65" i="14"/>
  <c r="Z34" i="12"/>
  <c r="K51" i="13"/>
  <c r="K73" i="14"/>
  <c r="Z8" i="12"/>
  <c r="K22" i="13"/>
  <c r="K21" i="13" s="1"/>
  <c r="K89" i="14"/>
  <c r="K97" i="14"/>
  <c r="Z56" i="12"/>
  <c r="Z38" i="12"/>
  <c r="Z7" i="12"/>
  <c r="K35" i="14"/>
  <c r="K81" i="14"/>
  <c r="K29" i="13"/>
  <c r="K43" i="14"/>
  <c r="K66" i="14"/>
  <c r="K93" i="14"/>
  <c r="K101" i="14"/>
  <c r="K8" i="13"/>
  <c r="K25" i="13"/>
  <c r="K41" i="13"/>
  <c r="K44" i="13"/>
  <c r="K53" i="13"/>
  <c r="K20" i="14"/>
  <c r="K52" i="14"/>
  <c r="K59" i="14"/>
  <c r="K63" i="14"/>
  <c r="Z63" i="12"/>
  <c r="Z52" i="12"/>
  <c r="Z45" i="12"/>
  <c r="Z32" i="12"/>
  <c r="Z20" i="12"/>
  <c r="Z22" i="12"/>
  <c r="K61" i="14"/>
  <c r="K56" i="14"/>
  <c r="K71" i="14"/>
  <c r="K75" i="14"/>
  <c r="K79" i="14"/>
  <c r="Z40" i="12"/>
  <c r="Z24" i="12"/>
  <c r="K9" i="13"/>
  <c r="K26" i="13"/>
  <c r="K31" i="13"/>
  <c r="K46" i="13"/>
  <c r="K54" i="13"/>
  <c r="K12" i="14"/>
  <c r="K16" i="14"/>
  <c r="K41" i="14"/>
  <c r="K83" i="14"/>
  <c r="K87" i="14"/>
  <c r="K95" i="14"/>
  <c r="Z67" i="12"/>
  <c r="Z55" i="12"/>
  <c r="Z46" i="12"/>
  <c r="Z36" i="12"/>
  <c r="Z30" i="12"/>
  <c r="Z51" i="12"/>
  <c r="K67" i="14"/>
  <c r="Z29" i="12"/>
  <c r="K84" i="14"/>
  <c r="K68" i="14"/>
  <c r="K64" i="14"/>
  <c r="K60" i="14"/>
  <c r="K51" i="14"/>
  <c r="K37" i="14"/>
  <c r="K33" i="14"/>
  <c r="K28" i="14"/>
  <c r="K24" i="14"/>
  <c r="K6" i="14"/>
  <c r="K100" i="14"/>
  <c r="K99" i="14"/>
  <c r="K91" i="14"/>
  <c r="K85" i="14"/>
  <c r="K77" i="14"/>
  <c r="K69" i="14"/>
  <c r="K57" i="14"/>
  <c r="K49" i="14"/>
  <c r="K39" i="14"/>
  <c r="K31" i="14"/>
  <c r="K11" i="14"/>
  <c r="K7" i="14"/>
  <c r="K20" i="13"/>
  <c r="K14" i="13"/>
  <c r="K37" i="13"/>
  <c r="K18" i="13"/>
  <c r="K15" i="13" s="1"/>
  <c r="K13" i="13"/>
  <c r="K7" i="13"/>
  <c r="K45" i="13" l="1"/>
  <c r="K24" i="13"/>
  <c r="K6" i="13"/>
  <c r="K18" i="14"/>
  <c r="K27" i="13"/>
  <c r="Z69" i="12"/>
  <c r="K47" i="14"/>
  <c r="K29" i="14"/>
  <c r="K5" i="14"/>
  <c r="K2" i="14" s="1"/>
  <c r="K12" i="13"/>
  <c r="K2" i="13" l="1"/>
</calcChain>
</file>

<file path=xl/sharedStrings.xml><?xml version="1.0" encoding="utf-8"?>
<sst xmlns="http://schemas.openxmlformats.org/spreadsheetml/2006/main" count="471" uniqueCount="258">
  <si>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</si>
  <si>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</si>
  <si>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</si>
  <si>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</si>
  <si>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</si>
  <si>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</si>
  <si>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</si>
  <si>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</si>
  <si>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</si>
  <si>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Popis položky</t>
  </si>
  <si>
    <t>MJ</t>
  </si>
  <si>
    <t>množství</t>
  </si>
  <si>
    <t>cena / MJ</t>
  </si>
  <si>
    <t>Celkem</t>
  </si>
  <si>
    <t>Díl:</t>
  </si>
  <si>
    <t>02</t>
  </si>
  <si>
    <t>Rozvaděče</t>
  </si>
  <si>
    <t>kpl</t>
  </si>
  <si>
    <t>Pomocný materiál</t>
  </si>
  <si>
    <t>Drobný materiál</t>
  </si>
  <si>
    <t>03</t>
  </si>
  <si>
    <t>Přístroje</t>
  </si>
  <si>
    <t>ks</t>
  </si>
  <si>
    <t>Vypínač řazení č.6, IP20, kompletní</t>
  </si>
  <si>
    <t>Zásuvka jednoduchá, IP44, kompletní</t>
  </si>
  <si>
    <t>Zapojení volných vývodů do zařízeních</t>
  </si>
  <si>
    <t>PIR čidlo 360 s relé kontaktem 16A</t>
  </si>
  <si>
    <t>PIR čidlo 180 s relé kontaktem 16A</t>
  </si>
  <si>
    <t>Přípojnice MET</t>
  </si>
  <si>
    <t>04</t>
  </si>
  <si>
    <t>Svítidla</t>
  </si>
  <si>
    <t>A1</t>
  </si>
  <si>
    <t>B1</t>
  </si>
  <si>
    <t>N1</t>
  </si>
  <si>
    <t>05</t>
  </si>
  <si>
    <t>Kabely</t>
  </si>
  <si>
    <t>CYKY-J 3x1,5</t>
  </si>
  <si>
    <t>m</t>
  </si>
  <si>
    <t>CYKY-O 3x1,5</t>
  </si>
  <si>
    <t>CYKY-J 5x1,5</t>
  </si>
  <si>
    <t>CYKY-J 3x2,5</t>
  </si>
  <si>
    <t>CYA 4</t>
  </si>
  <si>
    <t>CYA 6</t>
  </si>
  <si>
    <t>CYA 10</t>
  </si>
  <si>
    <t>Příchytky</t>
  </si>
  <si>
    <t>06</t>
  </si>
  <si>
    <t>07</t>
  </si>
  <si>
    <t>Kabelové žlaby / trubky</t>
  </si>
  <si>
    <t>Trubka elektroinstalační do průměru 25, včetně uchycení</t>
  </si>
  <si>
    <t>Trubka elektroinstalační do průměru 32, včetně uchycení</t>
  </si>
  <si>
    <t>Kabelový stoupací žebříl, včetně odboček a uchycení</t>
  </si>
  <si>
    <t>Vedlejší náklady</t>
  </si>
  <si>
    <t>Pomocné práce</t>
  </si>
  <si>
    <t>Stavební přípomoci</t>
  </si>
  <si>
    <t>Koordinace se stavbou</t>
  </si>
  <si>
    <t>Koordinace s ostatnímí profesemi</t>
  </si>
  <si>
    <t>Zapojení, zprovoznění, odzkoušení</t>
  </si>
  <si>
    <t>Sádra</t>
  </si>
  <si>
    <t>Doprava, mechanizace</t>
  </si>
  <si>
    <t>Komplexní zkoušky,zkušební provoz</t>
  </si>
  <si>
    <t>Revize elektroinstalací a rozvaděčů</t>
  </si>
  <si>
    <t>Dokumentace pro provedení stavby</t>
  </si>
  <si>
    <t>Projekt dílenské dokumentace</t>
  </si>
  <si>
    <t>Dokumentace skutečného provedení</t>
  </si>
  <si>
    <t>CELKEM</t>
  </si>
  <si>
    <t>DIL</t>
  </si>
  <si>
    <t>POZNÁMKA:</t>
  </si>
  <si>
    <t>Typy a délky kabelů se mohou měnit, upřesní dodavatel komponentů.</t>
  </si>
  <si>
    <t>Veškeré uvedené výrobky či výrobci jsou pouze referenční, a lze je tedy vyměnit za jiné od jiných výrobců, pokud budou dodrženy stejné nebo lepší parametry.</t>
  </si>
  <si>
    <t xml:space="preserve">Do délky kabelů není započítán prořez.  </t>
  </si>
  <si>
    <t>Výkaz výměr není ani úplný, ani vyčerpávající.</t>
  </si>
  <si>
    <t>Pokud Zhotovilel shledá nezbytně nutným doplnit další položky do výkazu výměr, pak lze tak učinit pouze se souhlasem zástupce Objednatele - na tuto skutečnost pak Zhotovitel přehledně upozorní v průvodním dopise k nabídce.</t>
  </si>
  <si>
    <t>Dokumentace je zpracována v podrobnosti odpovídající projektu pro výběr zhotovitele.</t>
  </si>
  <si>
    <t>Upozorňujeme, že nabídku lze odpovědně zpracovat pouze na základě kompletní dokumentace, tzn. průvodní a souhrnné části dokumentace, příslušné textové a výkresové části, výkazů výměr.</t>
  </si>
  <si>
    <t xml:space="preserve">Dodavatel (uchazeč) o vyspecifikovanou část se zavazuje překontrolovat výkaz výměr  s  příslušnou projektovou dokumentací ,které nelze samostatně vydat a jsou na sebe přímo vázány. Případné rozpory VV a PD, či položky dle vlastní zkušenosti z realizace zahrne do svého rozpočtu! </t>
  </si>
  <si>
    <t>Při zpracování nabídky musí nabízející předpokládat použití veškerých zařízení a materiálů, které bude  považovat za účelné nebo nezbytné, tak aby zajistil dokonalou realizaci předmětu díla vyplývající z jeho účelu a požadované funkce při zajištění potřebných garancí. Vybraný uchazeč nebude moci využít toho, že  některé dodávky, plnění nebo práce nejsou uvedeny v předané dokumentaci, aby z toho vyvodil možnost  vyhnout se plnění svých povinností nebo získat příplatky k ceně nebo prodloužení lhůt, jestliže tyto  dodávky, plnění nebo práce vyplývají z charakteru a účelu nabízeného zařízení nebo jsou nezbytné pro  dosažení požadované funkce. Ceny uvedené uchazečem musí být stanoveny tak, aby zahrnovaly  veškeré  práce, přípomoci a dodávky nezbytné pro kompletní provedení díla i když nejsou zcela definovány v této  dokumentaci.</t>
  </si>
  <si>
    <t>Upozorňujeme, že nabídku lze odpovědně zpracovat pouze na základě kompletní dokumentace,  tzn. průvodní a souhrnné části dokumentace, příslušné textové a výkresové části, výkazů výměr.</t>
  </si>
  <si>
    <t>Strukturovaná kabeláž</t>
  </si>
  <si>
    <t xml:space="preserve">Položka </t>
  </si>
  <si>
    <t>Výrobce</t>
  </si>
  <si>
    <t>obj.číslo</t>
  </si>
  <si>
    <t xml:space="preserve">MAT cena </t>
  </si>
  <si>
    <t xml:space="preserve">PRA cena </t>
  </si>
  <si>
    <t xml:space="preserve">MAT celkem </t>
  </si>
  <si>
    <t xml:space="preserve">PRA celkem </t>
  </si>
  <si>
    <t xml:space="preserve">celkem </t>
  </si>
  <si>
    <t xml:space="preserve">Strukturovaná kabeláž - materiál </t>
  </si>
  <si>
    <t>Strukturovaná kabeláž kompletního řešení standardu Legrand UTP - cat 6, design Legrand Mosaic bílý</t>
  </si>
  <si>
    <t>19" rozvaděč 15U</t>
  </si>
  <si>
    <t>vložka zámku FAB, systém EMKA</t>
  </si>
  <si>
    <t>19" napájecí panel 8x230V s přep ochranou</t>
  </si>
  <si>
    <t>ventilační jednotka s filtrem</t>
  </si>
  <si>
    <t>19" police</t>
  </si>
  <si>
    <t xml:space="preserve">Vybavení rozvaděčů </t>
  </si>
  <si>
    <t>19" vyvazovací panel 1U</t>
  </si>
  <si>
    <t>patchpanel pro 24 portů, vybavený UTP cat. 6</t>
  </si>
  <si>
    <t xml:space="preserve">Zásuvky </t>
  </si>
  <si>
    <t>Datová zásuvka na stěnu se 2 moduly UTP cat. 6</t>
  </si>
  <si>
    <t>Datová zásuvka na stěnu s 1 modulem UTP cat. 6</t>
  </si>
  <si>
    <t>Datová zásuvka 45x45 se 2 moduly UTP cat. 6 (parapet)</t>
  </si>
  <si>
    <t>Modul UTP cat. 6 do podlahové krabice včetně krytu</t>
  </si>
  <si>
    <t>Krabice pod zásuvku</t>
  </si>
  <si>
    <t xml:space="preserve">Kabeláž </t>
  </si>
  <si>
    <t xml:space="preserve">Kabel U/UTP cat6 </t>
  </si>
  <si>
    <t>FO MM 50/125, 12vl, včetně ukončení</t>
  </si>
  <si>
    <t xml:space="preserve">Patch cordy </t>
  </si>
  <si>
    <t>Patch kabel cat.6 UTP, 1m</t>
  </si>
  <si>
    <t>Patch kabel cat.6 UTP, 2m</t>
  </si>
  <si>
    <t xml:space="preserve">Nosné a úložné konstrukce </t>
  </si>
  <si>
    <t>Kovový kabelový žlab cca 50x50 mm</t>
  </si>
  <si>
    <t>Kovový kabelový žlab cca 100x50 mm, včetně víka</t>
  </si>
  <si>
    <t>Kovový kabelový žlab cca 200x50 mm, včetně víka</t>
  </si>
  <si>
    <t>Výložník žlabu</t>
  </si>
  <si>
    <t>Stropní závěs - 2x závitová tyč a nosník kabelového žlabu</t>
  </si>
  <si>
    <t>Pomocná konstrukce pro uchycení výložníku, vč. nátěru základní a vrchní barvou</t>
  </si>
  <si>
    <t>Stropní závitová tyč M10, 2m pro instalaci zásuvky</t>
  </si>
  <si>
    <t>Pomocná konstrukce pro instalaci zásuvky na tyči</t>
  </si>
  <si>
    <t>Pomocná konstrukce pro instalaci zásuvky nad podhledem</t>
  </si>
  <si>
    <t xml:space="preserve">HFFR trubka ohebná průměru 36 mm </t>
  </si>
  <si>
    <t xml:space="preserve">HFFR trubka ohebná průměru 50 mm </t>
  </si>
  <si>
    <t xml:space="preserve">HFFR trubka pevná průměru 29 mm </t>
  </si>
  <si>
    <t>Krabice protahovací, přístrojová, průměr 68 mm</t>
  </si>
  <si>
    <t>Krabice protahovací průměr 97 mm</t>
  </si>
  <si>
    <t>Kabelová příchytka pro uchycení kabelů</t>
  </si>
  <si>
    <t>Štítek kabelový</t>
  </si>
  <si>
    <t>Objímka kabelová</t>
  </si>
  <si>
    <t>Ostatní materiál a práce</t>
  </si>
  <si>
    <t>Záslepky, drobný instalační materiál, vázací pásky, popisky</t>
  </si>
  <si>
    <t>Značení trasy žlabů, trubek, lišt</t>
  </si>
  <si>
    <t>Měření kabelu UTP, vyhotovení protokolu</t>
  </si>
  <si>
    <t>Použití lešení, plošiny ve výšce</t>
  </si>
  <si>
    <t>den</t>
  </si>
  <si>
    <t>Stavební prostupy včetně zapravení</t>
  </si>
  <si>
    <t>Protipožární přepážka</t>
  </si>
  <si>
    <t>m2</t>
  </si>
  <si>
    <t>Pomocné montážní práce</t>
  </si>
  <si>
    <t>hod</t>
  </si>
  <si>
    <t>Nezměřitelné pracovní výkony</t>
  </si>
  <si>
    <t>Revize</t>
  </si>
  <si>
    <t>Dokumentace (RD + DSP)</t>
  </si>
  <si>
    <t>sada</t>
  </si>
  <si>
    <t>Výkaz je jen orientační, přesné výměry je třeba odečíst z výkresové dokumentace</t>
  </si>
  <si>
    <t>Elektrická požární signalizace, E2 unit A</t>
  </si>
  <si>
    <t xml:space="preserve">cena </t>
  </si>
  <si>
    <t xml:space="preserve">EPS - materiál </t>
  </si>
  <si>
    <t>EPS - CTP</t>
  </si>
  <si>
    <t>Ústředna  a kopplery</t>
  </si>
  <si>
    <t>Modul se třemi pozicemi pro mikromodul (772476)</t>
  </si>
  <si>
    <t>Periferní karta</t>
  </si>
  <si>
    <t>MM analogring esserbus</t>
  </si>
  <si>
    <t>Modul essernet 62,5 (784840)</t>
  </si>
  <si>
    <t>Baterie 12V, 40Ah VdS G 196056 (765752)</t>
  </si>
  <si>
    <t>Akku 12V/12Ah (765726)</t>
  </si>
  <si>
    <t xml:space="preserve">Ústředna EPS IQ8control M </t>
  </si>
  <si>
    <t xml:space="preserve">Ústředna EPS IQ8control C </t>
  </si>
  <si>
    <t>Čelní ovládací panel</t>
  </si>
  <si>
    <t>Uživatelská kniha EPS</t>
  </si>
  <si>
    <t>OPPO</t>
  </si>
  <si>
    <t>Klíčový trezor</t>
  </si>
  <si>
    <t>Kopplery, izolátory, oddělovače a napáječe</t>
  </si>
  <si>
    <t>Esserbus-koppler 4in/2out (808613.10)</t>
  </si>
  <si>
    <t>Izolátor pro Koppler (788612)</t>
  </si>
  <si>
    <t>Esserbus-FCT koppler pro PPK 230V</t>
  </si>
  <si>
    <t>Esserbus-koppler 12 relé</t>
  </si>
  <si>
    <t>Skříň pro esserbus Koppler na omítku (aP) (788600)</t>
  </si>
  <si>
    <t>Napájecí a dobíjecí zdroj 24V DC/5A</t>
  </si>
  <si>
    <t>Skříň pro bariéry (764752)</t>
  </si>
  <si>
    <t>Oddělovací bariéra pro Ex (hl.9100) (764744)</t>
  </si>
  <si>
    <t>ZDP HZS, dodávka, montáž včetně antény a PD</t>
  </si>
  <si>
    <t>kplt</t>
  </si>
  <si>
    <t>Hlásiče a tlačítka</t>
  </si>
  <si>
    <t>Elektronika tlačítka IQ8 s oddělovačem (804901)</t>
  </si>
  <si>
    <t>Kryt tlačítka IP54 červený (704900)</t>
  </si>
  <si>
    <t>Kryt tlačítka hliníkový (704810)</t>
  </si>
  <si>
    <t>Fólie pro popis.pole -10ks  (704911)</t>
  </si>
  <si>
    <t>Zvýšení krytí tlač. krytu IP 54 (704070)</t>
  </si>
  <si>
    <t>Povětrnostní kryt (781682)</t>
  </si>
  <si>
    <t>Termodif. hlásic PAM (802271)</t>
  </si>
  <si>
    <t>Optickokouř. hlásič PAM (802371)</t>
  </si>
  <si>
    <t>Kombinovaný hlásič OT Blue</t>
  </si>
  <si>
    <t>Sokl hlásiče v základní verzi s oddělovačem (805590)</t>
  </si>
  <si>
    <t>Opticko kouřový hlásič do Ex na kruhovou linku</t>
  </si>
  <si>
    <t>Dvojitá nasávací jednotka Titanus s integrovaným kopplerem</t>
  </si>
  <si>
    <t>Sokl hlásiče do prostředí Ex pro hlásiče na kruhovou linku</t>
  </si>
  <si>
    <t>Bariéra ex</t>
  </si>
  <si>
    <t>Siréna EPS</t>
  </si>
  <si>
    <t>Maják EPS</t>
  </si>
  <si>
    <t>Přídržný magnet dveří, vrat s kotvou</t>
  </si>
  <si>
    <t>Kabely,  kabelové trasy a instalační materiál</t>
  </si>
  <si>
    <t>PraFlaCom 1x2x0,8</t>
  </si>
  <si>
    <t>PRAFlaGuard® (St) E90, JE–H(St)H FE180 P90-R PS90, E90 2x2x0,8</t>
  </si>
  <si>
    <t>PRAFlaGuard® (St) E90, JE–H(St)H FE180 P90-R PS90, E90 10x2x0,8</t>
  </si>
  <si>
    <t>PRAFlaDur 2x1,5</t>
  </si>
  <si>
    <t>PRAFlaDur 3x1,5</t>
  </si>
  <si>
    <t>Trubka nasávacího systému</t>
  </si>
  <si>
    <t>Koleno nasávacího systému</t>
  </si>
  <si>
    <t>T kus nasávacího systému</t>
  </si>
  <si>
    <t>Kalibrovaný otvor nasávacího systému</t>
  </si>
  <si>
    <t>Příchytka trubky nasávacího systému</t>
  </si>
  <si>
    <t>Trojcestný ventil pro nasávací systém</t>
  </si>
  <si>
    <t>Konstrukce pro montáž čidla do regálu</t>
  </si>
  <si>
    <t>Svorkovací krabice 20 svorek vč svorkovnice</t>
  </si>
  <si>
    <t>Kabel CYA 4 zžl.</t>
  </si>
  <si>
    <t>Oko kabelové M6 na vodič 4-6mm2, CuSn</t>
  </si>
  <si>
    <t>Krabice KO 68 pod omítku vč. vysekání lůžka  (mont. vč. materiálu)</t>
  </si>
  <si>
    <t>Krabice KO 97 pod omítku vč. vysekání lůžka (mont. vč. materiálu)</t>
  </si>
  <si>
    <t>Krabice KO 125 pod omítku vč. vysekání lůžka (mont. vč. materiálu)</t>
  </si>
  <si>
    <t>Krabice KT 250 pod omítku vč. vysekání lůžka (mont. vč. materiálu)</t>
  </si>
  <si>
    <t>Trubka plastová pevná na povrch, d23</t>
  </si>
  <si>
    <t>Trubka plastová ohebná pod omítkou 23 mm (mont. vč. materiálu)</t>
  </si>
  <si>
    <t>SKS 610 FS Kabelový žlab SKS 60x100x3000 St., požárně uložený</t>
  </si>
  <si>
    <t>RWVL 60 FS Úhlová spojka 60y200 St.</t>
  </si>
  <si>
    <t>SSLB 100 FS Lišta B100mm St.</t>
  </si>
  <si>
    <t>US 3 200FS Profil U 50x30x2000 St.</t>
  </si>
  <si>
    <t>2078 M10 1M G Závitová tyč M10x1000mm St.</t>
  </si>
  <si>
    <t>DIN440 11 F Podložka M10 St.</t>
  </si>
  <si>
    <t>DIN 934 M10 G Šestihranná matice M10 St.</t>
  </si>
  <si>
    <t>FEZA II 12x40 G Natloukací kotva M10/ 12x40 St.</t>
  </si>
  <si>
    <t>2031 M 15 FS Svazkový držák Grip 15x NYM3x1,5 St.</t>
  </si>
  <si>
    <t>MMS6X50 Protipožární šroubová kotva 6x50mm St.</t>
  </si>
  <si>
    <t>2953 M25  LGR Quick-Pipe M25 PP RAL 7035</t>
  </si>
  <si>
    <t>2955 M25 Příchytka Quick M25 PP RAL 7035</t>
  </si>
  <si>
    <t>Rozpínací tlačítko před přídržný magnet</t>
  </si>
  <si>
    <t>Pomocný instalační materiál</t>
  </si>
  <si>
    <t>Požární ucpávky</t>
  </si>
  <si>
    <t>Ostatní drobný instlalační materiál</t>
  </si>
  <si>
    <t>Značení trasy vedení</t>
  </si>
  <si>
    <t>Osazení hmoždinky 10 mm beton (mont. vč. materiálu)</t>
  </si>
  <si>
    <t>Příchytka čidla, trubky na regál bez narušení jeho konstrukce</t>
  </si>
  <si>
    <t>Číslování rozvodné skříně, krabice</t>
  </si>
  <si>
    <t>Uvedení požár.ústředny EPS vč.ost.stav.prvků do provozu (funkční odzkoušení)</t>
  </si>
  <si>
    <t>Naprogramování systému EPS do 500 hlásičů</t>
  </si>
  <si>
    <t>Kontrola funkce (čidla) hlásiče</t>
  </si>
  <si>
    <t>Uvedení požár.hlásiče do trvalého provozu</t>
  </si>
  <si>
    <t>Programování zobrazovaného textu pro hlásič</t>
  </si>
  <si>
    <t>Zaškolení obsluhy</t>
  </si>
  <si>
    <t>Zpracování dokumentace (RD, DSP)</t>
  </si>
  <si>
    <t>Zavedení provozní knihy</t>
  </si>
  <si>
    <t>Zkušební provoz s dohledem</t>
  </si>
  <si>
    <t>Výchozí revize</t>
  </si>
  <si>
    <t>RMS1 - doplnění</t>
  </si>
  <si>
    <t>Osoušeč rukou 2000W</t>
  </si>
  <si>
    <t>Sada pro nouzovou signalizaci, např. 3280B-C10001 B</t>
  </si>
  <si>
    <t>A2</t>
  </si>
  <si>
    <t>NP1</t>
  </si>
  <si>
    <t>CYKY-J 5x6</t>
  </si>
  <si>
    <t>CYKY-J 4x10</t>
  </si>
  <si>
    <t>CYKY-J 4x16</t>
  </si>
  <si>
    <t>Kabelový žlab 250x100, včetně odboček a uchycení</t>
  </si>
  <si>
    <t>Svítidlo LED downlight, 13W</t>
  </si>
  <si>
    <t>Svítidlo LED downlight, 20W</t>
  </si>
  <si>
    <t>Stropní LED svítidlo, 40W</t>
  </si>
  <si>
    <t>Nouzové svítidlo 5W</t>
  </si>
  <si>
    <t>Nouzové svítidlo 5W s piktogramem</t>
  </si>
  <si>
    <t>RS0.1 - oceloplechový zapuštěný rozvaděč,  výbava dle soupisu rozvaděčů</t>
  </si>
  <si>
    <t>RS1.1 - oceloplechový zapuštěný rozvaděč,  výbava dle soupisu rozvaděčů</t>
  </si>
  <si>
    <t>RS2.1 - oceloplechový zapuštěný rozvaděč,  výbava dle soupisu rozvaděčů</t>
  </si>
  <si>
    <t>Výkaz výměr - Sociálky + chodby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</si>
</sst>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"/>
  </numFmts>
  <fonts count="3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10"/>
      <name val="Arial Narrow"/>
      <family val="2"/>
      <charset val="238"/>
    </font>
    <font>
      <sz val="8"/>
      <name val="Arial CE"/>
      <charset val="238"/>
    </font>
    <font>
      <sz val="10"/>
      <name val="Helv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formata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b/>
      <i/>
      <sz val="12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name val="Helv"/>
      <charset val="204"/>
    </font>
    <font>
      <sz val="10"/>
      <name val="Arial Narrow"/>
      <family val="2"/>
    </font>
    <font>
      <sz val="10"/>
      <color indexed="8"/>
      <name val="Arial Narrow"/>
      <family val="2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name val="Helv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5">
    <xf numFmtId="0" fontId="0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4" fillId="0" borderId="0"/>
    <xf numFmtId="0" fontId="2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16" fillId="0" borderId="0"/>
    <xf numFmtId="0" fontId="3" fillId="0" borderId="0"/>
    <xf numFmtId="0" fontId="14" fillId="0" borderId="0"/>
    <xf numFmtId="0" fontId="15" fillId="0" borderId="0"/>
    <xf numFmtId="0" fontId="13" fillId="0" borderId="0"/>
    <xf numFmtId="0" fontId="1" fillId="0" borderId="0"/>
    <xf numFmtId="0" fontId="10" fillId="0" borderId="0"/>
    <xf numFmtId="0" fontId="23" fillId="0" borderId="0"/>
    <xf numFmtId="0" fontId="26" fillId="0" borderId="0"/>
    <xf numFmtId="0" fontId="29" fillId="0" borderId="0"/>
    <xf numFmtId="0" fontId="10" fillId="0" borderId="0"/>
    <xf numFmtId="0" fontId="29" fillId="0" borderId="0"/>
  </cellStyleXfs>
  <cellXfs count="164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9" fillId="0" borderId="0" xfId="0" applyFont="1"/>
    <xf numFmtId="165" fontId="9" fillId="0" borderId="0" xfId="0" applyNumberFormat="1" applyFont="1"/>
    <xf numFmtId="0" fontId="11" fillId="0" borderId="0" xfId="2" applyFont="1" applyAlignment="1">
      <alignment horizontal="left"/>
    </xf>
    <xf numFmtId="165" fontId="9" fillId="0" borderId="2" xfId="0" applyNumberFormat="1" applyFont="1" applyBorder="1" applyAlignment="1">
      <alignment vertical="top" shrinkToFit="1"/>
    </xf>
    <xf numFmtId="49" fontId="9" fillId="0" borderId="7" xfId="0" applyNumberFormat="1" applyFont="1" applyBorder="1" applyAlignment="1">
      <alignment vertical="top"/>
    </xf>
    <xf numFmtId="49" fontId="9" fillId="0" borderId="7" xfId="0" applyNumberFormat="1" applyFont="1" applyBorder="1" applyAlignment="1">
      <alignment horizontal="left" vertical="top" wrapText="1"/>
    </xf>
    <xf numFmtId="0" fontId="9" fillId="0" borderId="7" xfId="0" applyFont="1" applyBorder="1" applyAlignment="1">
      <alignment horizontal="center" vertical="top" shrinkToFit="1"/>
    </xf>
    <xf numFmtId="165" fontId="9" fillId="0" borderId="7" xfId="0" applyNumberFormat="1" applyFont="1" applyBorder="1" applyAlignment="1">
      <alignment vertical="top" shrinkToFit="1"/>
    </xf>
    <xf numFmtId="165" fontId="9" fillId="0" borderId="8" xfId="0" applyNumberFormat="1" applyFont="1" applyBorder="1" applyAlignment="1">
      <alignment vertical="top" shrinkToFit="1"/>
    </xf>
    <xf numFmtId="49" fontId="9" fillId="0" borderId="2" xfId="0" applyNumberFormat="1" applyFont="1" applyBorder="1" applyAlignment="1">
      <alignment horizontal="center" vertical="top"/>
    </xf>
    <xf numFmtId="49" fontId="9" fillId="0" borderId="7" xfId="0" applyNumberFormat="1" applyFont="1" applyBorder="1" applyAlignment="1">
      <alignment horizontal="center" vertical="top"/>
    </xf>
    <xf numFmtId="165" fontId="9" fillId="0" borderId="11" xfId="0" applyNumberFormat="1" applyFont="1" applyBorder="1" applyAlignment="1">
      <alignment vertical="top" shrinkToFit="1"/>
    </xf>
    <xf numFmtId="0" fontId="3" fillId="0" borderId="16" xfId="0" applyFont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0" fillId="0" borderId="9" xfId="0" applyBorder="1"/>
    <xf numFmtId="0" fontId="0" fillId="0" borderId="10" xfId="0" applyBorder="1"/>
    <xf numFmtId="0" fontId="0" fillId="4" borderId="6" xfId="0" applyFill="1" applyBorder="1"/>
    <xf numFmtId="49" fontId="0" fillId="4" borderId="7" xfId="0" applyNumberFormat="1" applyFill="1" applyBorder="1" applyAlignment="1">
      <alignment wrapText="1"/>
    </xf>
    <xf numFmtId="49" fontId="0" fillId="4" borderId="7" xfId="0" applyNumberFormat="1" applyFill="1" applyBorder="1"/>
    <xf numFmtId="0" fontId="0" fillId="4" borderId="7" xfId="0" applyFill="1" applyBorder="1" applyAlignment="1">
      <alignment horizontal="center"/>
    </xf>
    <xf numFmtId="0" fontId="0" fillId="4" borderId="7" xfId="0" applyFill="1" applyBorder="1"/>
    <xf numFmtId="0" fontId="0" fillId="4" borderId="20" xfId="0" applyFill="1" applyBorder="1"/>
    <xf numFmtId="0" fontId="0" fillId="4" borderId="8" xfId="0" applyFill="1" applyBorder="1"/>
    <xf numFmtId="49" fontId="0" fillId="0" borderId="2" xfId="0" applyNumberFormat="1" applyBorder="1" applyAlignment="1">
      <alignment horizontal="center"/>
    </xf>
    <xf numFmtId="165" fontId="9" fillId="0" borderId="21" xfId="0" applyNumberFormat="1" applyFont="1" applyBorder="1" applyAlignment="1">
      <alignment vertical="top" shrinkToFit="1"/>
    </xf>
    <xf numFmtId="0" fontId="9" fillId="0" borderId="22" xfId="0" applyFont="1" applyBorder="1" applyAlignment="1">
      <alignment vertical="top"/>
    </xf>
    <xf numFmtId="49" fontId="9" fillId="0" borderId="21" xfId="0" applyNumberFormat="1" applyFont="1" applyBorder="1" applyAlignment="1">
      <alignment vertical="top"/>
    </xf>
    <xf numFmtId="49" fontId="9" fillId="0" borderId="21" xfId="0" applyNumberFormat="1" applyFont="1" applyBorder="1" applyAlignment="1">
      <alignment horizontal="left" vertical="top" wrapText="1"/>
    </xf>
    <xf numFmtId="0" fontId="9" fillId="0" borderId="21" xfId="0" applyFont="1" applyBorder="1" applyAlignment="1">
      <alignment horizontal="center" vertical="top" shrinkToFit="1"/>
    </xf>
    <xf numFmtId="165" fontId="9" fillId="0" borderId="23" xfId="0" applyNumberFormat="1" applyFont="1" applyBorder="1" applyAlignment="1">
      <alignment vertical="top" shrinkToFit="1"/>
    </xf>
    <xf numFmtId="49" fontId="12" fillId="0" borderId="2" xfId="0" applyNumberFormat="1" applyFont="1" applyBorder="1" applyAlignment="1">
      <alignment horizontal="left" vertical="top" wrapText="1"/>
    </xf>
    <xf numFmtId="49" fontId="12" fillId="0" borderId="11" xfId="0" applyNumberFormat="1" applyFont="1" applyBorder="1" applyAlignment="1">
      <alignment horizontal="left" vertical="top" wrapText="1"/>
    </xf>
    <xf numFmtId="49" fontId="12" fillId="0" borderId="21" xfId="0" applyNumberFormat="1" applyFont="1" applyBorder="1" applyAlignment="1">
      <alignment horizontal="left" vertical="top" wrapText="1"/>
    </xf>
    <xf numFmtId="49" fontId="9" fillId="0" borderId="21" xfId="0" applyNumberFormat="1" applyFont="1" applyBorder="1" applyAlignment="1">
      <alignment horizontal="center" vertical="top"/>
    </xf>
    <xf numFmtId="49" fontId="9" fillId="0" borderId="2" xfId="0" applyNumberFormat="1" applyFont="1" applyBorder="1" applyAlignment="1">
      <alignment vertical="top"/>
    </xf>
    <xf numFmtId="49" fontId="9" fillId="0" borderId="2" xfId="0" applyNumberFormat="1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shrinkToFit="1"/>
    </xf>
    <xf numFmtId="0" fontId="9" fillId="0" borderId="4" xfId="0" applyFont="1" applyBorder="1" applyAlignment="1">
      <alignment vertical="top"/>
    </xf>
    <xf numFmtId="165" fontId="9" fillId="0" borderId="5" xfId="0" applyNumberFormat="1" applyFont="1" applyBorder="1" applyAlignment="1">
      <alignment vertical="top" shrinkToFit="1"/>
    </xf>
    <xf numFmtId="0" fontId="6" fillId="3" borderId="13" xfId="0" applyFont="1" applyFill="1" applyBorder="1" applyAlignment="1">
      <alignment vertical="top"/>
    </xf>
    <xf numFmtId="49" fontId="6" fillId="3" borderId="14" xfId="0" applyNumberFormat="1" applyFont="1" applyFill="1" applyBorder="1" applyAlignment="1">
      <alignment vertical="top"/>
    </xf>
    <xf numFmtId="49" fontId="6" fillId="3" borderId="14" xfId="0" applyNumberFormat="1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center" vertical="top" shrinkToFit="1"/>
    </xf>
    <xf numFmtId="164" fontId="6" fillId="3" borderId="14" xfId="0" applyNumberFormat="1" applyFont="1" applyFill="1" applyBorder="1" applyAlignment="1">
      <alignment vertical="top" shrinkToFit="1"/>
    </xf>
    <xf numFmtId="4" fontId="6" fillId="3" borderId="14" xfId="0" applyNumberFormat="1" applyFont="1" applyFill="1" applyBorder="1" applyAlignment="1">
      <alignment vertical="top" shrinkToFit="1"/>
    </xf>
    <xf numFmtId="4" fontId="6" fillId="3" borderId="15" xfId="0" applyNumberFormat="1" applyFont="1" applyFill="1" applyBorder="1" applyAlignment="1">
      <alignment vertical="top" shrinkToFit="1"/>
    </xf>
    <xf numFmtId="49" fontId="9" fillId="0" borderId="11" xfId="0" applyNumberFormat="1" applyFont="1" applyBorder="1" applyAlignment="1">
      <alignment vertical="top"/>
    </xf>
    <xf numFmtId="49" fontId="9" fillId="0" borderId="11" xfId="0" applyNumberFormat="1" applyFont="1" applyBorder="1" applyAlignment="1">
      <alignment horizontal="left" vertical="top" wrapText="1"/>
    </xf>
    <xf numFmtId="0" fontId="9" fillId="0" borderId="11" xfId="0" applyFont="1" applyBorder="1" applyAlignment="1">
      <alignment horizontal="center" vertical="top" shrinkToFit="1"/>
    </xf>
    <xf numFmtId="165" fontId="9" fillId="0" borderId="12" xfId="0" applyNumberFormat="1" applyFont="1" applyBorder="1" applyAlignment="1">
      <alignment vertical="top" shrinkToFit="1"/>
    </xf>
    <xf numFmtId="49" fontId="0" fillId="0" borderId="17" xfId="0" applyNumberFormat="1" applyBorder="1" applyAlignment="1">
      <alignment vertical="center"/>
    </xf>
    <xf numFmtId="49" fontId="0" fillId="3" borderId="1" xfId="0" applyNumberFormat="1" applyFill="1" applyBorder="1" applyAlignment="1">
      <alignment vertical="center"/>
    </xf>
    <xf numFmtId="0" fontId="0" fillId="0" borderId="9" xfId="0" applyBorder="1" applyAlignment="1">
      <alignment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0" fillId="0" borderId="10" xfId="0" applyNumberFormat="1" applyBorder="1" applyAlignment="1">
      <alignment vertical="top"/>
    </xf>
    <xf numFmtId="0" fontId="17" fillId="0" borderId="0" xfId="19" applyFont="1" applyAlignment="1">
      <alignment vertical="center" wrapText="1"/>
    </xf>
    <xf numFmtId="0" fontId="17" fillId="0" borderId="0" xfId="19" applyFont="1" applyAlignment="1">
      <alignment horizontal="center" vertical="center" wrapText="1"/>
    </xf>
    <xf numFmtId="3" fontId="17" fillId="0" borderId="0" xfId="19" applyNumberFormat="1" applyFont="1" applyAlignment="1">
      <alignment horizontal="center" vertical="center" wrapText="1"/>
    </xf>
    <xf numFmtId="0" fontId="18" fillId="5" borderId="13" xfId="19" applyFont="1" applyFill="1" applyBorder="1" applyAlignment="1">
      <alignment horizontal="center" vertical="center" wrapText="1"/>
    </xf>
    <xf numFmtId="0" fontId="18" fillId="6" borderId="14" xfId="19" applyFont="1" applyFill="1" applyBorder="1" applyAlignment="1">
      <alignment horizontal="center" vertical="center" wrapText="1"/>
    </xf>
    <xf numFmtId="0" fontId="18" fillId="6" borderId="26" xfId="19" applyFont="1" applyFill="1" applyBorder="1" applyAlignment="1">
      <alignment horizontal="center" vertical="center" wrapText="1"/>
    </xf>
    <xf numFmtId="3" fontId="18" fillId="6" borderId="14" xfId="19" applyNumberFormat="1" applyFont="1" applyFill="1" applyBorder="1" applyAlignment="1">
      <alignment horizontal="center" vertical="center" wrapText="1"/>
    </xf>
    <xf numFmtId="3" fontId="18" fillId="6" borderId="15" xfId="19" applyNumberFormat="1" applyFont="1" applyFill="1" applyBorder="1" applyAlignment="1">
      <alignment horizontal="center" vertical="center" wrapText="1"/>
    </xf>
    <xf numFmtId="0" fontId="18" fillId="0" borderId="0" xfId="19" applyFont="1" applyAlignment="1">
      <alignment horizontal="center" vertical="center" wrapText="1"/>
    </xf>
    <xf numFmtId="0" fontId="19" fillId="7" borderId="26" xfId="19" applyFont="1" applyFill="1" applyBorder="1" applyAlignment="1">
      <alignment horizontal="center" vertical="center" wrapText="1"/>
    </xf>
    <xf numFmtId="0" fontId="19" fillId="7" borderId="24" xfId="19" applyFont="1" applyFill="1" applyBorder="1" applyAlignment="1">
      <alignment horizontal="center" vertical="center" wrapText="1"/>
    </xf>
    <xf numFmtId="3" fontId="19" fillId="7" borderId="13" xfId="19" applyNumberFormat="1" applyFont="1" applyFill="1" applyBorder="1" applyAlignment="1">
      <alignment horizontal="center" vertical="center" wrapText="1"/>
    </xf>
    <xf numFmtId="0" fontId="19" fillId="7" borderId="13" xfId="19" applyFont="1" applyFill="1" applyBorder="1" applyAlignment="1">
      <alignment horizontal="center" vertical="center" wrapText="1"/>
    </xf>
    <xf numFmtId="0" fontId="11" fillId="0" borderId="0" xfId="19" applyFont="1" applyAlignment="1">
      <alignment vertical="center" wrapText="1"/>
    </xf>
    <xf numFmtId="0" fontId="19" fillId="0" borderId="0" xfId="19" applyFont="1" applyAlignment="1">
      <alignment vertical="center" wrapText="1"/>
    </xf>
    <xf numFmtId="0" fontId="19" fillId="0" borderId="27" xfId="19" applyFont="1" applyBorder="1" applyAlignment="1">
      <alignment horizontal="center" vertical="center" wrapText="1"/>
    </xf>
    <xf numFmtId="0" fontId="20" fillId="0" borderId="27" xfId="19" applyFont="1" applyBorder="1" applyAlignment="1">
      <alignment horizontal="left" vertical="center" wrapText="1"/>
    </xf>
    <xf numFmtId="3" fontId="19" fillId="0" borderId="0" xfId="19" applyNumberFormat="1" applyFont="1" applyAlignment="1">
      <alignment horizontal="center" vertical="center" wrapText="1"/>
    </xf>
    <xf numFmtId="0" fontId="19" fillId="0" borderId="0" xfId="19" applyFont="1" applyAlignment="1">
      <alignment horizontal="center" vertical="center" wrapText="1"/>
    </xf>
    <xf numFmtId="0" fontId="11" fillId="0" borderId="27" xfId="19" applyFont="1" applyBorder="1" applyAlignment="1">
      <alignment horizontal="center" vertical="center" wrapText="1"/>
    </xf>
    <xf numFmtId="0" fontId="21" fillId="0" borderId="27" xfId="19" applyFont="1" applyBorder="1" applyAlignment="1">
      <alignment horizontal="left" vertical="center" wrapText="1"/>
    </xf>
    <xf numFmtId="3" fontId="11" fillId="0" borderId="0" xfId="19" applyNumberFormat="1" applyFont="1" applyAlignment="1">
      <alignment horizontal="center" vertical="center" wrapText="1"/>
    </xf>
    <xf numFmtId="0" fontId="11" fillId="0" borderId="0" xfId="19" applyFont="1" applyAlignment="1">
      <alignment horizontal="center" vertical="center" wrapText="1"/>
    </xf>
    <xf numFmtId="0" fontId="19" fillId="8" borderId="2" xfId="19" applyFont="1" applyFill="1" applyBorder="1" applyAlignment="1">
      <alignment vertical="center" wrapText="1"/>
    </xf>
    <xf numFmtId="0" fontId="19" fillId="8" borderId="2" xfId="19" applyFont="1" applyFill="1" applyBorder="1" applyAlignment="1">
      <alignment horizontal="center" vertical="center" wrapText="1"/>
    </xf>
    <xf numFmtId="0" fontId="19" fillId="8" borderId="2" xfId="19" applyFont="1" applyFill="1" applyBorder="1" applyAlignment="1">
      <alignment horizontal="left" vertical="center" wrapText="1"/>
    </xf>
    <xf numFmtId="3" fontId="19" fillId="8" borderId="2" xfId="19" applyNumberFormat="1" applyFont="1" applyFill="1" applyBorder="1" applyAlignment="1">
      <alignment horizontal="center" vertical="center" wrapText="1"/>
    </xf>
    <xf numFmtId="0" fontId="11" fillId="0" borderId="2" xfId="19" applyFont="1" applyBorder="1" applyAlignment="1">
      <alignment vertical="center" wrapText="1"/>
    </xf>
    <xf numFmtId="3" fontId="11" fillId="0" borderId="2" xfId="19" applyNumberFormat="1" applyFont="1" applyBorder="1" applyAlignment="1" applyProtection="1">
      <alignment horizontal="center" vertical="center" wrapText="1"/>
      <protection locked="0"/>
    </xf>
    <xf numFmtId="4" fontId="11" fillId="0" borderId="2" xfId="19" applyNumberFormat="1" applyFont="1" applyBorder="1" applyAlignment="1">
      <alignment horizontal="center" vertical="center" wrapText="1"/>
    </xf>
    <xf numFmtId="3" fontId="11" fillId="0" borderId="2" xfId="19" applyNumberFormat="1" applyFont="1" applyBorder="1" applyAlignment="1" applyProtection="1">
      <alignment horizontal="left" vertical="center" wrapText="1"/>
      <protection locked="0"/>
    </xf>
    <xf numFmtId="0" fontId="11" fillId="0" borderId="2" xfId="19" applyFont="1" applyBorder="1" applyAlignment="1">
      <alignment horizontal="center" vertical="center" wrapText="1"/>
    </xf>
    <xf numFmtId="3" fontId="22" fillId="0" borderId="2" xfId="19" applyNumberFormat="1" applyFont="1" applyBorder="1" applyAlignment="1">
      <alignment horizontal="center" vertical="center" wrapText="1"/>
    </xf>
    <xf numFmtId="4" fontId="22" fillId="0" borderId="2" xfId="19" applyNumberFormat="1" applyFont="1" applyBorder="1" applyAlignment="1">
      <alignment horizontal="center" vertical="center" wrapText="1"/>
    </xf>
    <xf numFmtId="3" fontId="11" fillId="0" borderId="2" xfId="19" applyNumberFormat="1" applyFont="1" applyBorder="1" applyAlignment="1">
      <alignment horizontal="center" vertical="center" wrapText="1"/>
    </xf>
    <xf numFmtId="0" fontId="11" fillId="0" borderId="2" xfId="19" applyFont="1" applyBorder="1" applyAlignment="1">
      <alignment horizontal="left" vertical="center" wrapText="1"/>
    </xf>
    <xf numFmtId="0" fontId="11" fillId="0" borderId="2" xfId="20" applyFont="1" applyBorder="1" applyAlignment="1">
      <alignment horizontal="center" vertical="center" wrapText="1"/>
    </xf>
    <xf numFmtId="0" fontId="24" fillId="0" borderId="2" xfId="19" applyFont="1" applyBorder="1" applyAlignment="1">
      <alignment vertical="center" wrapText="1"/>
    </xf>
    <xf numFmtId="0" fontId="24" fillId="0" borderId="2" xfId="19" applyFont="1" applyBorder="1" applyAlignment="1">
      <alignment horizontal="center" vertical="center" wrapText="1"/>
    </xf>
    <xf numFmtId="3" fontId="25" fillId="0" borderId="2" xfId="19" applyNumberFormat="1" applyFont="1" applyBorder="1" applyAlignment="1">
      <alignment horizontal="center" vertical="center" wrapText="1"/>
    </xf>
    <xf numFmtId="3" fontId="11" fillId="0" borderId="21" xfId="19" applyNumberFormat="1" applyFont="1" applyBorder="1" applyAlignment="1" applyProtection="1">
      <alignment horizontal="center" vertical="center" wrapText="1"/>
      <protection locked="0"/>
    </xf>
    <xf numFmtId="0" fontId="11" fillId="0" borderId="2" xfId="19" applyFont="1" applyBorder="1" applyAlignment="1">
      <alignment vertical="top" wrapText="1"/>
    </xf>
    <xf numFmtId="0" fontId="11" fillId="0" borderId="2" xfId="19" applyFont="1" applyBorder="1" applyAlignment="1">
      <alignment horizontal="center" vertical="top" wrapText="1"/>
    </xf>
    <xf numFmtId="3" fontId="22" fillId="0" borderId="2" xfId="19" applyNumberFormat="1" applyFont="1" applyBorder="1" applyAlignment="1">
      <alignment horizontal="center" vertical="top" wrapText="1"/>
    </xf>
    <xf numFmtId="0" fontId="11" fillId="0" borderId="2" xfId="19" applyFont="1" applyBorder="1"/>
    <xf numFmtId="3" fontId="11" fillId="0" borderId="2" xfId="19" applyNumberFormat="1" applyFont="1" applyBorder="1" applyAlignment="1" applyProtection="1">
      <alignment horizontal="center" vertical="top" wrapText="1"/>
      <protection locked="0"/>
    </xf>
    <xf numFmtId="0" fontId="11" fillId="0" borderId="2" xfId="21" applyFont="1" applyBorder="1" applyAlignment="1">
      <alignment horizontal="center" vertical="top" wrapText="1"/>
    </xf>
    <xf numFmtId="0" fontId="11" fillId="0" borderId="2" xfId="21" applyFont="1" applyBorder="1"/>
    <xf numFmtId="0" fontId="11" fillId="0" borderId="2" xfId="21" applyFont="1" applyBorder="1" applyAlignment="1">
      <alignment vertical="top" wrapText="1"/>
    </xf>
    <xf numFmtId="3" fontId="11" fillId="0" borderId="2" xfId="21" applyNumberFormat="1" applyFont="1" applyBorder="1" applyAlignment="1" applyProtection="1">
      <alignment horizontal="center" vertical="top" wrapText="1"/>
      <protection locked="0"/>
    </xf>
    <xf numFmtId="4" fontId="22" fillId="0" borderId="2" xfId="21" applyNumberFormat="1" applyFont="1" applyBorder="1" applyAlignment="1">
      <alignment horizontal="center" vertical="center" wrapText="1"/>
    </xf>
    <xf numFmtId="3" fontId="11" fillId="0" borderId="2" xfId="21" applyNumberFormat="1" applyFont="1" applyBorder="1" applyAlignment="1">
      <alignment horizontal="center" vertical="center" wrapText="1"/>
    </xf>
    <xf numFmtId="0" fontId="11" fillId="0" borderId="0" xfId="21" applyFont="1" applyAlignment="1">
      <alignment vertical="center" wrapText="1"/>
    </xf>
    <xf numFmtId="0" fontId="11" fillId="0" borderId="0" xfId="19" applyFont="1" applyAlignment="1">
      <alignment horizontal="left" vertical="center" wrapText="1"/>
    </xf>
    <xf numFmtId="0" fontId="18" fillId="9" borderId="13" xfId="19" applyFont="1" applyFill="1" applyBorder="1" applyAlignment="1">
      <alignment horizontal="center" vertical="center" wrapText="1"/>
    </xf>
    <xf numFmtId="0" fontId="18" fillId="9" borderId="14" xfId="19" applyFont="1" applyFill="1" applyBorder="1" applyAlignment="1">
      <alignment horizontal="center" vertical="center" wrapText="1"/>
    </xf>
    <xf numFmtId="0" fontId="18" fillId="9" borderId="26" xfId="19" applyFont="1" applyFill="1" applyBorder="1" applyAlignment="1">
      <alignment horizontal="center" vertical="center" wrapText="1"/>
    </xf>
    <xf numFmtId="3" fontId="18" fillId="9" borderId="14" xfId="19" applyNumberFormat="1" applyFont="1" applyFill="1" applyBorder="1" applyAlignment="1">
      <alignment horizontal="center" vertical="center" wrapText="1"/>
    </xf>
    <xf numFmtId="3" fontId="18" fillId="9" borderId="15" xfId="19" applyNumberFormat="1" applyFont="1" applyFill="1" applyBorder="1" applyAlignment="1">
      <alignment horizontal="center" vertical="center" wrapText="1"/>
    </xf>
    <xf numFmtId="0" fontId="19" fillId="7" borderId="28" xfId="19" applyFont="1" applyFill="1" applyBorder="1" applyAlignment="1">
      <alignment horizontal="center" vertical="center" wrapText="1"/>
    </xf>
    <xf numFmtId="0" fontId="19" fillId="7" borderId="29" xfId="19" applyFont="1" applyFill="1" applyBorder="1" applyAlignment="1">
      <alignment horizontal="center" vertical="center" wrapText="1"/>
    </xf>
    <xf numFmtId="3" fontId="19" fillId="7" borderId="30" xfId="19" applyNumberFormat="1" applyFont="1" applyFill="1" applyBorder="1" applyAlignment="1">
      <alignment horizontal="center" vertical="center" wrapText="1"/>
    </xf>
    <xf numFmtId="0" fontId="19" fillId="7" borderId="30" xfId="19" applyFont="1" applyFill="1" applyBorder="1" applyAlignment="1">
      <alignment horizontal="center" vertical="center" wrapText="1"/>
    </xf>
    <xf numFmtId="0" fontId="19" fillId="0" borderId="2" xfId="19" applyFont="1" applyBorder="1" applyAlignment="1">
      <alignment vertical="center" wrapText="1"/>
    </xf>
    <xf numFmtId="0" fontId="19" fillId="0" borderId="2" xfId="19" applyFont="1" applyBorder="1" applyAlignment="1">
      <alignment horizontal="center" vertical="center" wrapText="1"/>
    </xf>
    <xf numFmtId="0" fontId="20" fillId="0" borderId="2" xfId="19" applyFont="1" applyBorder="1" applyAlignment="1">
      <alignment horizontal="left" vertical="center" wrapText="1"/>
    </xf>
    <xf numFmtId="3" fontId="19" fillId="0" borderId="2" xfId="19" applyNumberFormat="1" applyFont="1" applyBorder="1" applyAlignment="1">
      <alignment horizontal="center" vertical="center" wrapText="1"/>
    </xf>
    <xf numFmtId="0" fontId="11" fillId="8" borderId="2" xfId="19" applyFont="1" applyFill="1" applyBorder="1" applyAlignment="1">
      <alignment horizontal="center" vertical="center" wrapText="1"/>
    </xf>
    <xf numFmtId="0" fontId="27" fillId="8" borderId="2" xfId="19" applyFont="1" applyFill="1" applyBorder="1" applyAlignment="1">
      <alignment horizontal="left" vertical="center" wrapText="1"/>
    </xf>
    <xf numFmtId="0" fontId="10" fillId="0" borderId="2" xfId="19" applyBorder="1"/>
    <xf numFmtId="0" fontId="24" fillId="0" borderId="2" xfId="19" applyFont="1" applyBorder="1" applyAlignment="1">
      <alignment vertical="top" wrapText="1"/>
    </xf>
    <xf numFmtId="3" fontId="11" fillId="10" borderId="2" xfId="19" applyNumberFormat="1" applyFont="1" applyFill="1" applyBorder="1" applyAlignment="1" applyProtection="1">
      <alignment horizontal="center" vertical="top" wrapText="1"/>
      <protection locked="0"/>
    </xf>
    <xf numFmtId="0" fontId="17" fillId="0" borderId="2" xfId="19" applyFont="1" applyBorder="1" applyAlignment="1">
      <alignment horizontal="center" vertical="top" wrapText="1"/>
    </xf>
    <xf numFmtId="0" fontId="28" fillId="0" borderId="2" xfId="19" applyFont="1" applyBorder="1" applyAlignment="1">
      <alignment horizontal="center" vertical="top" wrapText="1"/>
    </xf>
    <xf numFmtId="0" fontId="11" fillId="10" borderId="2" xfId="19" applyFont="1" applyFill="1" applyBorder="1" applyAlignment="1">
      <alignment vertical="top" wrapText="1"/>
    </xf>
    <xf numFmtId="165" fontId="0" fillId="0" borderId="0" xfId="0" applyNumberFormat="1"/>
    <xf numFmtId="3" fontId="11" fillId="0" borderId="0" xfId="19" applyNumberFormat="1" applyFont="1" applyAlignment="1">
      <alignment vertical="center" wrapText="1"/>
    </xf>
    <xf numFmtId="49" fontId="9" fillId="0" borderId="25" xfId="0" applyNumberFormat="1" applyFont="1" applyBorder="1" applyAlignment="1">
      <alignment vertical="top"/>
    </xf>
    <xf numFmtId="0" fontId="4" fillId="2" borderId="0" xfId="0" applyFont="1" applyFill="1" applyAlignment="1">
      <alignment horizontal="left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49" fontId="3" fillId="0" borderId="17" xfId="0" applyNumberFormat="1" applyFont="1" applyBorder="1" applyAlignment="1">
      <alignment vertical="center"/>
    </xf>
    <xf numFmtId="49" fontId="0" fillId="0" borderId="17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49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9" xfId="0" applyFill="1" applyBorder="1" applyAlignment="1">
      <alignment vertical="center"/>
    </xf>
    <xf numFmtId="0" fontId="11" fillId="0" borderId="0" xfId="2" applyFont="1" applyAlignment="1">
      <alignment horizontal="left"/>
    </xf>
    <xf numFmtId="0" fontId="11" fillId="0" borderId="0" xfId="2" applyFont="1" applyAlignment="1">
      <alignment horizontal="left" wrapText="1"/>
    </xf>
    <xf numFmtId="0" fontId="11" fillId="0" borderId="0" xfId="3" applyFont="1" applyAlignment="1">
      <alignment horizontal="left" wrapText="1"/>
    </xf>
    <xf numFmtId="0" fontId="11" fillId="0" borderId="0" xfId="19" applyFont="1" applyAlignment="1">
      <alignment horizontal="left" vertical="center" wrapText="1"/>
    </xf>
    <xf numFmtId="0" fontId="26" fillId="0" borderId="0" xfId="21" applyAlignment="1">
      <alignment vertical="center" wrapText="1"/>
    </xf>
  </cellXfs>
  <cellStyles count="25">
    <cellStyle name="_070305_RD Velvarská 17_EZS ss" xfId="24" xr:uid="{03D24917-463B-415E-84CA-E83A0BFF87B1}"/>
    <cellStyle name="Normal 2 3" xfId="4" xr:uid="{469E8DC1-48F5-4D02-8A05-17634410187B}"/>
    <cellStyle name="Normální" xfId="0" builtinId="0"/>
    <cellStyle name="Normální 11" xfId="5" xr:uid="{CB4E70AA-A1CB-4C6A-ADFE-CB4F96A305F6}"/>
    <cellStyle name="Normální 19" xfId="2" xr:uid="{00000000-0005-0000-0000-000001000000}"/>
    <cellStyle name="normální 2" xfId="1" xr:uid="{00000000-0005-0000-0000-000002000000}"/>
    <cellStyle name="Normální 2 2" xfId="7" xr:uid="{74EE7331-D89C-45C4-8C3D-E4D14B3847A2}"/>
    <cellStyle name="Normální 2 2 2" xfId="8" xr:uid="{D810071F-74D9-4BF5-AF9A-DCEF4907253B}"/>
    <cellStyle name="normální 2 2 3" xfId="23" xr:uid="{7B835B21-CB16-4773-AB41-DBA9EB88F838}"/>
    <cellStyle name="Normální 2 3" xfId="9" xr:uid="{31CB3765-851B-47AF-B6EC-FDA5D497467E}"/>
    <cellStyle name="Normální 2 4" xfId="6" xr:uid="{C611CC96-B0DF-49F8-B4BB-F54EA616FE4D}"/>
    <cellStyle name="Normální 2 4 2" xfId="18" xr:uid="{8AB9BCDA-B255-42DC-B32A-203A25996DF6}"/>
    <cellStyle name="normální 2 6" xfId="10" xr:uid="{66B523E2-CC8D-4090-A330-B2B82CDF19B9}"/>
    <cellStyle name="Normální 21" xfId="3" xr:uid="{00000000-0005-0000-0000-000003000000}"/>
    <cellStyle name="Normální 3" xfId="11" xr:uid="{8529D026-5817-4511-86D5-F90B39B7152B}"/>
    <cellStyle name="normální 3 2" xfId="12" xr:uid="{CC20B983-E80B-4BF8-8A31-94AC39890B0A}"/>
    <cellStyle name="Normální 3 3" xfId="13" xr:uid="{F01CF84C-1372-47F1-AD9D-F19CD21AF24E}"/>
    <cellStyle name="normální 4" xfId="14" xr:uid="{3E95F680-DEF3-4015-86CE-A5FD79BD1E6B}"/>
    <cellStyle name="Normální 5" xfId="15" xr:uid="{82D6F395-C3FF-4B59-9F35-AD7DEDFC692E}"/>
    <cellStyle name="normální 6" xfId="19" xr:uid="{E8620E8A-BB6D-4D55-97D9-38B4D3B4761C}"/>
    <cellStyle name="Normální 7" xfId="21" xr:uid="{D9CC818C-7C56-4B4F-871C-9775F42E7A10}"/>
    <cellStyle name="normální 76 2" xfId="16" xr:uid="{268E885F-05CF-4281-9BE2-6F4D7CA2945A}"/>
    <cellStyle name="Styl 1" xfId="17" xr:uid="{A9F4FABF-4BA7-41FD-89EC-431E8A7AA630}"/>
    <cellStyle name="Styl 1 2" xfId="20" xr:uid="{3229DCC6-D5FD-468F-AACD-08803D879A83}"/>
    <cellStyle name="Styl 1 2 2" xfId="22" xr:uid="{72A081A4-739E-4871-ADF5-D25C337B99F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55</xdr:row>
      <xdr:rowOff>0</xdr:rowOff>
    </xdr:from>
    <xdr:to>
      <xdr:col>3</xdr:col>
      <xdr:colOff>209550</xdr:colOff>
      <xdr:row>55</xdr:row>
      <xdr:rowOff>0</xdr:rowOff>
    </xdr:to>
    <xdr:pic>
      <xdr:nvPicPr>
        <xdr:cNvPr id="2" name="Picture 1755" descr="day-night">
          <a:extLst>
            <a:ext uri="{FF2B5EF4-FFF2-40B4-BE49-F238E27FC236}">
              <a16:creationId xmlns:a16="http://schemas.microsoft.com/office/drawing/2014/main" id="{FE9C8FC3-CBE0-4CFE-9359-A80AFAA24D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55</xdr:row>
      <xdr:rowOff>0</xdr:rowOff>
    </xdr:from>
    <xdr:to>
      <xdr:col>3</xdr:col>
      <xdr:colOff>209550</xdr:colOff>
      <xdr:row>55</xdr:row>
      <xdr:rowOff>0</xdr:rowOff>
    </xdr:to>
    <xdr:pic>
      <xdr:nvPicPr>
        <xdr:cNvPr id="3" name="Picture 1756" descr="logo IR">
          <a:extLst>
            <a:ext uri="{FF2B5EF4-FFF2-40B4-BE49-F238E27FC236}">
              <a16:creationId xmlns:a16="http://schemas.microsoft.com/office/drawing/2014/main" id="{6508B22E-1B38-4769-A4EE-97D88662AE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4" name="Picture 1755" descr="day-night">
          <a:extLst>
            <a:ext uri="{FF2B5EF4-FFF2-40B4-BE49-F238E27FC236}">
              <a16:creationId xmlns:a16="http://schemas.microsoft.com/office/drawing/2014/main" id="{7872F69D-B75E-483D-A4B6-2B5432A63A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5" name="Picture 1756" descr="logo IR">
          <a:extLst>
            <a:ext uri="{FF2B5EF4-FFF2-40B4-BE49-F238E27FC236}">
              <a16:creationId xmlns:a16="http://schemas.microsoft.com/office/drawing/2014/main" id="{A7D4C596-D85D-4AF1-A2A4-408356DB21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6" name="Picture 1755" descr="day-night">
          <a:extLst>
            <a:ext uri="{FF2B5EF4-FFF2-40B4-BE49-F238E27FC236}">
              <a16:creationId xmlns:a16="http://schemas.microsoft.com/office/drawing/2014/main" id="{D1329CF5-9B3A-4471-B539-ED3F8C77C7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7" name="Picture 1756" descr="logo IR">
          <a:extLst>
            <a:ext uri="{FF2B5EF4-FFF2-40B4-BE49-F238E27FC236}">
              <a16:creationId xmlns:a16="http://schemas.microsoft.com/office/drawing/2014/main" id="{C7C9FCEA-C8EA-498D-B98B-B215397238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8" name="Picture 1755" descr="day-night">
          <a:extLst>
            <a:ext uri="{FF2B5EF4-FFF2-40B4-BE49-F238E27FC236}">
              <a16:creationId xmlns:a16="http://schemas.microsoft.com/office/drawing/2014/main" id="{7845740E-726E-4C05-B3AC-9FE7C5954A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9" name="Picture 1756" descr="logo IR">
          <a:extLst>
            <a:ext uri="{FF2B5EF4-FFF2-40B4-BE49-F238E27FC236}">
              <a16:creationId xmlns:a16="http://schemas.microsoft.com/office/drawing/2014/main" id="{87705552-3A17-4C63-A4E0-DD355D7860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55</xdr:row>
      <xdr:rowOff>0</xdr:rowOff>
    </xdr:from>
    <xdr:to>
      <xdr:col>3</xdr:col>
      <xdr:colOff>209550</xdr:colOff>
      <xdr:row>55</xdr:row>
      <xdr:rowOff>0</xdr:rowOff>
    </xdr:to>
    <xdr:pic>
      <xdr:nvPicPr>
        <xdr:cNvPr id="10" name="Picture 1755" descr="day-night">
          <a:extLst>
            <a:ext uri="{FF2B5EF4-FFF2-40B4-BE49-F238E27FC236}">
              <a16:creationId xmlns:a16="http://schemas.microsoft.com/office/drawing/2014/main" id="{E071FB29-9DAC-4024-A4AF-0560DE0566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55</xdr:row>
      <xdr:rowOff>0</xdr:rowOff>
    </xdr:from>
    <xdr:to>
      <xdr:col>3</xdr:col>
      <xdr:colOff>209550</xdr:colOff>
      <xdr:row>55</xdr:row>
      <xdr:rowOff>0</xdr:rowOff>
    </xdr:to>
    <xdr:pic>
      <xdr:nvPicPr>
        <xdr:cNvPr id="11" name="Picture 1756" descr="logo IR">
          <a:extLst>
            <a:ext uri="{FF2B5EF4-FFF2-40B4-BE49-F238E27FC236}">
              <a16:creationId xmlns:a16="http://schemas.microsoft.com/office/drawing/2014/main" id="{B043ED88-285B-402F-BC50-C01CA1281A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12" name="Picture 1755" descr="day-night">
          <a:extLst>
            <a:ext uri="{FF2B5EF4-FFF2-40B4-BE49-F238E27FC236}">
              <a16:creationId xmlns:a16="http://schemas.microsoft.com/office/drawing/2014/main" id="{52821314-C314-4D23-9810-489E8715D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13" name="Picture 1756" descr="logo IR">
          <a:extLst>
            <a:ext uri="{FF2B5EF4-FFF2-40B4-BE49-F238E27FC236}">
              <a16:creationId xmlns:a16="http://schemas.microsoft.com/office/drawing/2014/main" id="{A967F30F-CE2C-4024-92BB-7ADA73852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14" name="Picture 1755" descr="day-night">
          <a:extLst>
            <a:ext uri="{FF2B5EF4-FFF2-40B4-BE49-F238E27FC236}">
              <a16:creationId xmlns:a16="http://schemas.microsoft.com/office/drawing/2014/main" id="{D3E07FC7-F0CA-46CC-ABD8-DDCC7AC12F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15" name="Picture 1756" descr="logo IR">
          <a:extLst>
            <a:ext uri="{FF2B5EF4-FFF2-40B4-BE49-F238E27FC236}">
              <a16:creationId xmlns:a16="http://schemas.microsoft.com/office/drawing/2014/main" id="{29D8883E-1312-4EED-9C33-3AE6708E36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16" name="Picture 1755" descr="day-night">
          <a:extLst>
            <a:ext uri="{FF2B5EF4-FFF2-40B4-BE49-F238E27FC236}">
              <a16:creationId xmlns:a16="http://schemas.microsoft.com/office/drawing/2014/main" id="{A52B54CB-B56E-4760-B7A2-55BC95657C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55</xdr:row>
      <xdr:rowOff>0</xdr:rowOff>
    </xdr:from>
    <xdr:to>
      <xdr:col>3</xdr:col>
      <xdr:colOff>209550</xdr:colOff>
      <xdr:row>55</xdr:row>
      <xdr:rowOff>9525</xdr:rowOff>
    </xdr:to>
    <xdr:pic>
      <xdr:nvPicPr>
        <xdr:cNvPr id="17" name="Picture 1756" descr="logo IR">
          <a:extLst>
            <a:ext uri="{FF2B5EF4-FFF2-40B4-BE49-F238E27FC236}">
              <a16:creationId xmlns:a16="http://schemas.microsoft.com/office/drawing/2014/main" id="{93934054-D378-4B2C-97B4-202A91FA96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981075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0</xdr:rowOff>
    </xdr:from>
    <xdr:to>
      <xdr:col>3</xdr:col>
      <xdr:colOff>209550</xdr:colOff>
      <xdr:row>0</xdr:row>
      <xdr:rowOff>0</xdr:rowOff>
    </xdr:to>
    <xdr:pic>
      <xdr:nvPicPr>
        <xdr:cNvPr id="2" name="Picture 1755" descr="day-night">
          <a:extLst>
            <a:ext uri="{FF2B5EF4-FFF2-40B4-BE49-F238E27FC236}">
              <a16:creationId xmlns:a16="http://schemas.microsoft.com/office/drawing/2014/main" id="{7A07ECE7-CF22-4A9E-B99A-7389B2D208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0</xdr:row>
      <xdr:rowOff>0</xdr:rowOff>
    </xdr:from>
    <xdr:to>
      <xdr:col>3</xdr:col>
      <xdr:colOff>209550</xdr:colOff>
      <xdr:row>0</xdr:row>
      <xdr:rowOff>0</xdr:rowOff>
    </xdr:to>
    <xdr:pic>
      <xdr:nvPicPr>
        <xdr:cNvPr id="3" name="Picture 1756" descr="logo IR">
          <a:extLst>
            <a:ext uri="{FF2B5EF4-FFF2-40B4-BE49-F238E27FC236}">
              <a16:creationId xmlns:a16="http://schemas.microsoft.com/office/drawing/2014/main" id="{9FC0D991-E375-415A-A84B-606F7A8DEF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4" name="Picture 1755" descr="day-night">
          <a:extLst>
            <a:ext uri="{FF2B5EF4-FFF2-40B4-BE49-F238E27FC236}">
              <a16:creationId xmlns:a16="http://schemas.microsoft.com/office/drawing/2014/main" id="{97C3F20D-E31A-4016-BF87-A5E1693D17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5" name="Picture 1756" descr="logo IR">
          <a:extLst>
            <a:ext uri="{FF2B5EF4-FFF2-40B4-BE49-F238E27FC236}">
              <a16:creationId xmlns:a16="http://schemas.microsoft.com/office/drawing/2014/main" id="{765D6463-7AC8-40A7-AEAC-ED2E62E83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6" name="Picture 1755" descr="day-night">
          <a:extLst>
            <a:ext uri="{FF2B5EF4-FFF2-40B4-BE49-F238E27FC236}">
              <a16:creationId xmlns:a16="http://schemas.microsoft.com/office/drawing/2014/main" id="{D85A772C-7562-4CEE-91C5-E062348491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7" name="Picture 1756" descr="logo IR">
          <a:extLst>
            <a:ext uri="{FF2B5EF4-FFF2-40B4-BE49-F238E27FC236}">
              <a16:creationId xmlns:a16="http://schemas.microsoft.com/office/drawing/2014/main" id="{03308784-AF59-4204-B84D-24B61B802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8" name="Picture 1755" descr="day-night">
          <a:extLst>
            <a:ext uri="{FF2B5EF4-FFF2-40B4-BE49-F238E27FC236}">
              <a16:creationId xmlns:a16="http://schemas.microsoft.com/office/drawing/2014/main" id="{9AC420E1-E96E-45E7-B368-D7A5E39CE9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9" name="Picture 1756" descr="logo IR">
          <a:extLst>
            <a:ext uri="{FF2B5EF4-FFF2-40B4-BE49-F238E27FC236}">
              <a16:creationId xmlns:a16="http://schemas.microsoft.com/office/drawing/2014/main" id="{742983F4-F95B-4C67-B7D1-ACCB798C0E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0</xdr:row>
      <xdr:rowOff>0</xdr:rowOff>
    </xdr:from>
    <xdr:to>
      <xdr:col>3</xdr:col>
      <xdr:colOff>209550</xdr:colOff>
      <xdr:row>0</xdr:row>
      <xdr:rowOff>0</xdr:rowOff>
    </xdr:to>
    <xdr:pic>
      <xdr:nvPicPr>
        <xdr:cNvPr id="10" name="Picture 1755" descr="day-night">
          <a:extLst>
            <a:ext uri="{FF2B5EF4-FFF2-40B4-BE49-F238E27FC236}">
              <a16:creationId xmlns:a16="http://schemas.microsoft.com/office/drawing/2014/main" id="{6659A6C5-99C2-4AE6-906A-202BF9A002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0</xdr:row>
      <xdr:rowOff>0</xdr:rowOff>
    </xdr:from>
    <xdr:to>
      <xdr:col>3</xdr:col>
      <xdr:colOff>209550</xdr:colOff>
      <xdr:row>0</xdr:row>
      <xdr:rowOff>0</xdr:rowOff>
    </xdr:to>
    <xdr:pic>
      <xdr:nvPicPr>
        <xdr:cNvPr id="11" name="Picture 1756" descr="logo IR">
          <a:extLst>
            <a:ext uri="{FF2B5EF4-FFF2-40B4-BE49-F238E27FC236}">
              <a16:creationId xmlns:a16="http://schemas.microsoft.com/office/drawing/2014/main" id="{DDE7E65C-A326-4786-9C35-D7A021ED0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12" name="Picture 1755" descr="day-night">
          <a:extLst>
            <a:ext uri="{FF2B5EF4-FFF2-40B4-BE49-F238E27FC236}">
              <a16:creationId xmlns:a16="http://schemas.microsoft.com/office/drawing/2014/main" id="{4A8579F2-10FE-45B1-B2FC-AE4DB9207A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13" name="Picture 1756" descr="logo IR">
          <a:extLst>
            <a:ext uri="{FF2B5EF4-FFF2-40B4-BE49-F238E27FC236}">
              <a16:creationId xmlns:a16="http://schemas.microsoft.com/office/drawing/2014/main" id="{D85C958F-5454-4F75-8FE0-782729293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14" name="Picture 1755" descr="day-night">
          <a:extLst>
            <a:ext uri="{FF2B5EF4-FFF2-40B4-BE49-F238E27FC236}">
              <a16:creationId xmlns:a16="http://schemas.microsoft.com/office/drawing/2014/main" id="{F3F9E9C6-2880-4C39-8587-B739BD9FF3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15" name="Picture 1756" descr="logo IR">
          <a:extLst>
            <a:ext uri="{FF2B5EF4-FFF2-40B4-BE49-F238E27FC236}">
              <a16:creationId xmlns:a16="http://schemas.microsoft.com/office/drawing/2014/main" id="{F4FBEEC0-A88D-4B73-816D-10AD524516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16" name="Picture 1755" descr="day-night">
          <a:extLst>
            <a:ext uri="{FF2B5EF4-FFF2-40B4-BE49-F238E27FC236}">
              <a16:creationId xmlns:a16="http://schemas.microsoft.com/office/drawing/2014/main" id="{99A2A747-BA76-406A-BDC7-480C4767DE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0</xdr:row>
      <xdr:rowOff>0</xdr:rowOff>
    </xdr:from>
    <xdr:to>
      <xdr:col>3</xdr:col>
      <xdr:colOff>209550</xdr:colOff>
      <xdr:row>0</xdr:row>
      <xdr:rowOff>9525</xdr:rowOff>
    </xdr:to>
    <xdr:pic>
      <xdr:nvPicPr>
        <xdr:cNvPr id="17" name="Picture 1756" descr="logo IR">
          <a:extLst>
            <a:ext uri="{FF2B5EF4-FFF2-40B4-BE49-F238E27FC236}">
              <a16:creationId xmlns:a16="http://schemas.microsoft.com/office/drawing/2014/main" id="{F70C3FE5-FE43-4073-81A6-A5D7648109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209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brno/Public/Stavba/&#352;kola%20Vesla&#345;sk&#225;/P&#345;&#237;prava/Nab&#237;dkov&#225;%20cena/SO%20110;22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Pc803/Marcela/Klein/LIDICKA/roz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latri\Nab&#237;dky\Struktu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latri\Nab&#237;dky\Admin_centr_Skanska_Poruba\Nase_nabidka_SLP\SLP_adm_centrum_Skanska_Porub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latri\Nab&#237;dky\EP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latri\Cen&#237;ky\Sulek_Praha_SLP\Aktual_nabidka_vzo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latri\Nab&#237;dky\VUT_Brno_koleje_XA21.04.0016\ASEC_ceny\ASEC_Koleje_PPVVUTSLP_zmena_22_3_20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latri\Nab&#237;dky\EZ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latri\Nab&#237;dky\VUT_Brno_koleje_XA21.04.0016\ASEC_ceny\Cenov&#225;%20nab&#237;dkaSK\Bavlnka\Bavlnka_A06_vzor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ložky"/>
      <sheetName val="110;220"/>
      <sheetName val="Rekapitulac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H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K(3)"/>
      <sheetName val="STK+TÚ"/>
      <sheetName val="STK"/>
      <sheetName val="STK(1)"/>
      <sheetName val="rozp SK"/>
      <sheetName val="rozp TR"/>
      <sheetName val="SK"/>
      <sheetName val="SK+TÚ"/>
      <sheetName val="SK(1)"/>
      <sheetName val="SK(2)"/>
      <sheetName val="Položky"/>
      <sheetName val="Položkový"/>
      <sheetName val="telefony"/>
      <sheetName val="betterman"/>
      <sheetName val="merkur"/>
      <sheetName val="TÚ Ateus"/>
      <sheetName val="Rittal+Catalyst"/>
      <sheetName val="TÚ Ericsson"/>
      <sheetName val="TÚ_Ericsson"/>
      <sheetName val="STR+akt.prvky"/>
      <sheetName val="Optické vedení"/>
      <sheetName val="Rozpočty"/>
      <sheetName val="Bezdrát"/>
      <sheetName val="STK(4)"/>
      <sheetName val="STK(+optika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SLP"/>
      <sheetName val="ACS"/>
      <sheetName val="CCTV"/>
      <sheetName val="EPS"/>
      <sheetName val="EZS+vizualizace"/>
      <sheetName val="STA"/>
      <sheetName val="STK+TÚ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sch UEZ2000LSN"/>
      <sheetName val="Siemens"/>
      <sheetName val="Esser8008+Fireray"/>
      <sheetName val="Esser8000M"/>
      <sheetName val="rozp EPS"/>
      <sheetName val="Esser+FIRERAY"/>
      <sheetName val="EPS-LOOP500"/>
      <sheetName val="Esser+Fireray(m+m)"/>
      <sheetName val="Esser8008"/>
      <sheetName val="Nasávací sys"/>
      <sheetName val="BMZ Integral(1)"/>
      <sheetName val="Esser8000M(1)"/>
      <sheetName val="SiemensCC+CT1142"/>
      <sheetName val="BMZ Integral"/>
      <sheetName val="BMZ Integral(2)"/>
      <sheetName val="FibroLaser II"/>
      <sheetName val="ZettlerLOOP500"/>
      <sheetName val="Esser8008+nasávání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"/>
      <sheetName val="TLF"/>
      <sheetName val="Struct"/>
      <sheetName val="PA"/>
      <sheetName val="EPS"/>
      <sheetName val="Intercom"/>
      <sheetName val="Emerg"/>
      <sheetName val="STA"/>
      <sheetName val="ACS"/>
      <sheetName val="EZS"/>
      <sheetName val="CCTV"/>
      <sheetName val="UT"/>
      <sheetName val="Common"/>
      <sheetName val="S1"/>
      <sheetName val="S2"/>
      <sheetName val="S3"/>
      <sheetName val="S4"/>
      <sheetName val="S5"/>
      <sheetName val="Param"/>
      <sheetName val="Kalkula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R"/>
      <sheetName val="EZS"/>
      <sheetName val="EPS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ntonySI411"/>
      <sheetName val="EZS-Orzo"/>
      <sheetName val="EZS"/>
      <sheetName val="EZS (2)"/>
      <sheetName val="EZS (3)"/>
      <sheetName val="EZS-Orbit"/>
      <sheetName val="Položky"/>
      <sheetName val="Položkový"/>
      <sheetName val="EZS+KV"/>
      <sheetName val="List1"/>
      <sheetName val="Concept"/>
      <sheetName val="EZS (4)"/>
      <sheetName val="EZS(5)"/>
      <sheetName val="SiemensCC611"/>
      <sheetName val="Galaxy50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s"/>
      <sheetName val="A06-SO 001-rozpočet"/>
      <sheetName val="CELKEM"/>
    </sheetNames>
    <sheetDataSet>
      <sheetData sheetId="0" refreshError="1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ColWidth="8.81640625" defaultRowHeight="12.5"/>
  <sheetData>
    <row r="1" spans="1:7" ht="13">
      <c r="A1" s="6" t="s">
        <v>0</v>
      </c>
    </row>
    <row r="2" spans="1:7" ht="57.75" customHeight="1">
      <c r="A2" s="145" t="s">
        <v>1</v>
      </c>
      <c r="B2" s="145"/>
      <c r="C2" s="145"/>
      <c r="D2" s="145"/>
      <c r="E2" s="145"/>
      <c r="F2" s="145"/>
      <c r="G2" s="14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796875" defaultRowHeight="12.5"/>
  <cols>
    <col min="1" max="1" width="4.26953125" style="1" customWidth="1"/>
    <col min="2" max="2" width="14.453125" style="1" customWidth="1"/>
    <col min="3" max="3" width="38.26953125" style="5" customWidth="1"/>
    <col min="4" max="4" width="4.453125" style="1" customWidth="1"/>
    <col min="5" max="5" width="10.453125" style="1" customWidth="1"/>
    <col min="6" max="6" width="9.81640625" style="1" customWidth="1"/>
    <col min="7" max="7" width="12.7265625" style="1" customWidth="1"/>
    <col min="8" max="16384" width="9.1796875" style="1"/>
  </cols>
  <sheetData>
    <row r="1" spans="1:7" ht="15.5">
      <c r="A1" s="146" t="s">
        <v>2</v>
      </c>
      <c r="B1" s="146"/>
      <c r="C1" s="147"/>
      <c r="D1" s="146"/>
      <c r="E1" s="146"/>
      <c r="F1" s="146"/>
      <c r="G1" s="146"/>
    </row>
    <row r="2" spans="1:7" ht="25" customHeight="1">
      <c r="A2" s="8" t="s">
        <v>3</v>
      </c>
      <c r="B2" s="7"/>
      <c r="C2" s="148"/>
      <c r="D2" s="148"/>
      <c r="E2" s="148"/>
      <c r="F2" s="148"/>
      <c r="G2" s="149"/>
    </row>
    <row r="3" spans="1:7" ht="25" customHeight="1">
      <c r="A3" s="8" t="s">
        <v>4</v>
      </c>
      <c r="B3" s="7"/>
      <c r="C3" s="148"/>
      <c r="D3" s="148"/>
      <c r="E3" s="148"/>
      <c r="F3" s="148"/>
      <c r="G3" s="149"/>
    </row>
    <row r="4" spans="1:7" ht="25" customHeight="1">
      <c r="A4" s="8" t="s">
        <v>5</v>
      </c>
      <c r="B4" s="7"/>
      <c r="C4" s="148"/>
      <c r="D4" s="148"/>
      <c r="E4" s="148"/>
      <c r="F4" s="148"/>
      <c r="G4" s="149"/>
    </row>
    <row r="5" spans="1:7">
      <c r="B5" s="2"/>
      <c r="C5" s="3"/>
      <c r="D5" s="4"/>
    </row>
  </sheetData>
  <customSheetViews>
    <customSheetView guid="{B7E7C763-C459-487D-8ABA-5CFDDFBD5A84}">
      <selection activeCell="E19" sqref="E19"/>
      <pageMargins left="0" right="0" top="0" bottom="0" header="0" footer="0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AR84"/>
  <sheetViews>
    <sheetView tabSelected="1" view="pageBreakPreview" topLeftCell="C1" zoomScaleNormal="100" zoomScaleSheetLayoutView="100" workbookViewId="0">
      <selection activeCell="D30" sqref="D30"/>
    </sheetView>
  </sheetViews>
  <sheetFormatPr defaultColWidth="8.81640625" defaultRowHeight="12.5" outlineLevelRow="1"/>
  <cols>
    <col min="1" max="1" width="3.453125" customWidth="1"/>
    <col min="2" max="2" width="6.81640625" style="9" customWidth="1"/>
    <col min="3" max="3" width="55.7265625" style="9" customWidth="1"/>
    <col min="4" max="4" width="27.1796875" style="9" customWidth="1"/>
    <col min="5" max="5" width="4.81640625" customWidth="1"/>
    <col min="6" max="6" width="10.453125" customWidth="1"/>
    <col min="7" max="7" width="9.81640625" customWidth="1"/>
    <col min="8" max="8" width="12.7265625" customWidth="1"/>
    <col min="9" max="10" width="9.1796875" customWidth="1"/>
    <col min="11" max="11" width="8.81640625" customWidth="1"/>
    <col min="12" max="27" width="9.1796875" customWidth="1"/>
    <col min="37" max="37" width="73.7265625" customWidth="1"/>
  </cols>
  <sheetData>
    <row r="1" spans="1:44" ht="16" customHeight="1" thickBot="1">
      <c r="A1" s="151"/>
      <c r="B1" s="151"/>
      <c r="C1" s="151"/>
      <c r="D1" s="151"/>
      <c r="E1" s="151"/>
      <c r="F1" s="151"/>
      <c r="G1" s="151"/>
      <c r="H1" s="151"/>
    </row>
    <row r="2" spans="1:44" ht="25" customHeight="1">
      <c r="A2" s="23"/>
      <c r="B2" s="61"/>
      <c r="C2" s="152"/>
      <c r="D2" s="153"/>
      <c r="E2" s="154"/>
      <c r="F2" s="154"/>
      <c r="G2" s="154"/>
      <c r="H2" s="155"/>
      <c r="M2" s="9"/>
    </row>
    <row r="3" spans="1:44" ht="25" customHeight="1">
      <c r="A3" s="24"/>
      <c r="B3" s="62"/>
      <c r="C3" s="156" t="s">
        <v>257</v>
      </c>
      <c r="D3" s="156"/>
      <c r="E3" s="157"/>
      <c r="F3" s="157"/>
      <c r="G3" s="157"/>
      <c r="H3" s="158"/>
    </row>
    <row r="4" spans="1:44">
      <c r="A4" s="25"/>
      <c r="E4" s="10"/>
      <c r="H4" s="26"/>
    </row>
    <row r="5" spans="1:44" ht="25.5" thickBot="1">
      <c r="A5" s="27" t="s">
        <v>6</v>
      </c>
      <c r="B5" s="28" t="s">
        <v>7</v>
      </c>
      <c r="C5" s="29" t="s">
        <v>8</v>
      </c>
      <c r="D5" s="29" t="s">
        <v>9</v>
      </c>
      <c r="E5" s="30" t="s">
        <v>10</v>
      </c>
      <c r="F5" s="31" t="s">
        <v>11</v>
      </c>
      <c r="G5" s="32" t="s">
        <v>12</v>
      </c>
      <c r="H5" s="33" t="s">
        <v>13</v>
      </c>
    </row>
    <row r="6" spans="1:44" ht="13" thickBot="1">
      <c r="A6" s="63"/>
      <c r="B6" s="2"/>
      <c r="C6" s="2"/>
      <c r="D6" s="2"/>
      <c r="E6" s="4"/>
      <c r="F6" s="64"/>
      <c r="G6" s="65"/>
      <c r="H6" s="66"/>
    </row>
    <row r="7" spans="1:44" ht="13.5" thickBot="1">
      <c r="A7" s="50" t="s">
        <v>14</v>
      </c>
      <c r="B7" s="51" t="s">
        <v>15</v>
      </c>
      <c r="C7" s="52" t="s">
        <v>16</v>
      </c>
      <c r="D7" s="52"/>
      <c r="E7" s="53"/>
      <c r="F7" s="54"/>
      <c r="G7" s="55">
        <f>SUM(H8:H13)</f>
        <v>0</v>
      </c>
      <c r="H7" s="56"/>
      <c r="I7" s="142"/>
      <c r="K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>
        <f t="shared" ref="Z7:Z35" si="0">+N7+K7</f>
        <v>0</v>
      </c>
    </row>
    <row r="8" spans="1:44" outlineLevel="1">
      <c r="A8" s="36">
        <v>1</v>
      </c>
      <c r="B8" s="37"/>
      <c r="C8" s="43" t="s">
        <v>240</v>
      </c>
      <c r="D8" s="38"/>
      <c r="E8" s="39" t="s">
        <v>17</v>
      </c>
      <c r="F8" s="35">
        <v>1</v>
      </c>
      <c r="G8" s="14"/>
      <c r="H8" s="40">
        <f t="shared" ref="H8:H33" si="1">+G8*F8</f>
        <v>0</v>
      </c>
      <c r="I8" s="11"/>
      <c r="J8" s="12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>
        <f t="shared" si="0"/>
        <v>0</v>
      </c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44" outlineLevel="1">
      <c r="A9" s="36">
        <v>2</v>
      </c>
      <c r="B9" s="37"/>
      <c r="C9" s="43" t="s">
        <v>254</v>
      </c>
      <c r="D9" s="38"/>
      <c r="E9" s="39" t="s">
        <v>17</v>
      </c>
      <c r="F9" s="35">
        <v>1</v>
      </c>
      <c r="G9" s="14"/>
      <c r="H9" s="40">
        <f t="shared" ref="H9" si="2">+G9*F9</f>
        <v>0</v>
      </c>
      <c r="I9" s="11"/>
      <c r="J9" s="12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>
        <f t="shared" ref="Z9" si="3">+N9+K9</f>
        <v>0</v>
      </c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44" outlineLevel="1">
      <c r="A10" s="36">
        <v>3</v>
      </c>
      <c r="B10" s="144"/>
      <c r="C10" s="43" t="s">
        <v>255</v>
      </c>
      <c r="D10" s="38"/>
      <c r="E10" s="39" t="s">
        <v>17</v>
      </c>
      <c r="F10" s="35">
        <v>1</v>
      </c>
      <c r="G10" s="14"/>
      <c r="H10" s="40">
        <f t="shared" ref="H10:H11" si="4">+G10*F10</f>
        <v>0</v>
      </c>
      <c r="I10" s="11"/>
      <c r="J10" s="12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spans="1:44" outlineLevel="1">
      <c r="A11" s="36">
        <v>4</v>
      </c>
      <c r="B11" s="144"/>
      <c r="C11" s="43" t="s">
        <v>256</v>
      </c>
      <c r="D11" s="38"/>
      <c r="E11" s="39" t="s">
        <v>17</v>
      </c>
      <c r="F11" s="35">
        <v>1</v>
      </c>
      <c r="G11" s="14"/>
      <c r="H11" s="40">
        <f t="shared" si="4"/>
        <v>0</v>
      </c>
      <c r="I11" s="11"/>
      <c r="J11" s="12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spans="1:44" outlineLevel="1">
      <c r="A12" s="36">
        <v>6</v>
      </c>
      <c r="B12" s="57"/>
      <c r="C12" s="46" t="s">
        <v>18</v>
      </c>
      <c r="D12" s="58"/>
      <c r="E12" s="59" t="s">
        <v>17</v>
      </c>
      <c r="F12" s="22">
        <v>1</v>
      </c>
      <c r="G12" s="14"/>
      <c r="H12" s="60">
        <f t="shared" si="1"/>
        <v>0</v>
      </c>
      <c r="I12" s="11"/>
      <c r="J12" s="12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>
        <f t="shared" si="0"/>
        <v>0</v>
      </c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</row>
    <row r="13" spans="1:44" ht="13" outlineLevel="1" thickBot="1">
      <c r="A13" s="36">
        <v>7</v>
      </c>
      <c r="B13" s="15"/>
      <c r="C13" s="16" t="s">
        <v>19</v>
      </c>
      <c r="D13" s="16"/>
      <c r="E13" s="17" t="s">
        <v>17</v>
      </c>
      <c r="F13" s="18">
        <v>1</v>
      </c>
      <c r="G13" s="14"/>
      <c r="H13" s="19">
        <f t="shared" si="1"/>
        <v>0</v>
      </c>
      <c r="I13" s="11"/>
      <c r="J13" s="12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>
        <f t="shared" si="0"/>
        <v>0</v>
      </c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</row>
    <row r="14" spans="1:44" ht="13.5" thickBot="1">
      <c r="A14" s="50" t="s">
        <v>14</v>
      </c>
      <c r="B14" s="51" t="s">
        <v>20</v>
      </c>
      <c r="C14" s="52" t="s">
        <v>21</v>
      </c>
      <c r="D14" s="52"/>
      <c r="E14" s="53"/>
      <c r="F14" s="54"/>
      <c r="G14" s="55">
        <f>SUM(H15:H24)</f>
        <v>0</v>
      </c>
      <c r="H14" s="56"/>
      <c r="I14" s="142"/>
      <c r="J14" s="12"/>
      <c r="K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>
        <f t="shared" si="0"/>
        <v>0</v>
      </c>
    </row>
    <row r="15" spans="1:44" outlineLevel="1">
      <c r="A15" s="36">
        <v>1</v>
      </c>
      <c r="B15" s="45"/>
      <c r="C15" s="41" t="s">
        <v>23</v>
      </c>
      <c r="D15" s="46"/>
      <c r="E15" s="47" t="s">
        <v>22</v>
      </c>
      <c r="F15" s="14">
        <v>4</v>
      </c>
      <c r="G15" s="14"/>
      <c r="H15" s="49">
        <f t="shared" si="1"/>
        <v>0</v>
      </c>
      <c r="I15" s="11"/>
      <c r="J15" s="12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>
        <f t="shared" si="0"/>
        <v>0</v>
      </c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</row>
    <row r="16" spans="1:44" outlineLevel="1">
      <c r="A16" s="36">
        <v>2</v>
      </c>
      <c r="B16" s="45"/>
      <c r="C16" s="46" t="s">
        <v>24</v>
      </c>
      <c r="D16" s="46"/>
      <c r="E16" s="47" t="s">
        <v>22</v>
      </c>
      <c r="F16" s="14">
        <v>9</v>
      </c>
      <c r="G16" s="14"/>
      <c r="H16" s="49">
        <f t="shared" si="1"/>
        <v>0</v>
      </c>
      <c r="I16" s="11"/>
      <c r="J16" s="12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>
        <f t="shared" si="0"/>
        <v>0</v>
      </c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</row>
    <row r="17" spans="1:44" outlineLevel="1">
      <c r="A17" s="36">
        <v>3</v>
      </c>
      <c r="B17" s="45"/>
      <c r="C17" s="46" t="s">
        <v>25</v>
      </c>
      <c r="D17" s="46"/>
      <c r="E17" s="47" t="s">
        <v>17</v>
      </c>
      <c r="F17" s="14">
        <v>3</v>
      </c>
      <c r="G17" s="14"/>
      <c r="H17" s="49">
        <f t="shared" si="1"/>
        <v>0</v>
      </c>
      <c r="I17" s="11"/>
      <c r="J17" s="12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>
        <f t="shared" si="0"/>
        <v>0</v>
      </c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</row>
    <row r="18" spans="1:44" outlineLevel="1">
      <c r="A18" s="36">
        <v>4</v>
      </c>
      <c r="B18" s="45"/>
      <c r="C18" s="46" t="s">
        <v>26</v>
      </c>
      <c r="D18" s="46"/>
      <c r="E18" s="47" t="s">
        <v>22</v>
      </c>
      <c r="F18" s="14">
        <v>5</v>
      </c>
      <c r="G18" s="14"/>
      <c r="H18" s="49">
        <f t="shared" si="1"/>
        <v>0</v>
      </c>
      <c r="I18" s="11"/>
      <c r="J18" s="12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>
        <f t="shared" si="0"/>
        <v>0</v>
      </c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</row>
    <row r="19" spans="1:44" outlineLevel="1">
      <c r="A19" s="36">
        <v>5</v>
      </c>
      <c r="B19" s="45"/>
      <c r="C19" s="46" t="s">
        <v>27</v>
      </c>
      <c r="D19" s="46"/>
      <c r="E19" s="47" t="s">
        <v>22</v>
      </c>
      <c r="F19" s="14">
        <v>28</v>
      </c>
      <c r="G19" s="14"/>
      <c r="H19" s="49">
        <f t="shared" si="1"/>
        <v>0</v>
      </c>
      <c r="I19" s="11"/>
      <c r="J19" s="12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>
        <f t="shared" si="0"/>
        <v>0</v>
      </c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</row>
    <row r="20" spans="1:44" outlineLevel="1">
      <c r="A20" s="36">
        <v>6</v>
      </c>
      <c r="B20" s="45"/>
      <c r="C20" s="46" t="s">
        <v>28</v>
      </c>
      <c r="D20" s="46"/>
      <c r="E20" s="47" t="s">
        <v>17</v>
      </c>
      <c r="F20" s="14">
        <v>1</v>
      </c>
      <c r="G20" s="14"/>
      <c r="H20" s="49">
        <f t="shared" si="1"/>
        <v>0</v>
      </c>
      <c r="I20" s="11"/>
      <c r="J20" s="12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>
        <f t="shared" si="0"/>
        <v>0</v>
      </c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</row>
    <row r="21" spans="1:44" outlineLevel="1">
      <c r="A21" s="36">
        <v>7</v>
      </c>
      <c r="B21" s="45"/>
      <c r="C21" s="46" t="s">
        <v>241</v>
      </c>
      <c r="D21" s="46"/>
      <c r="E21" s="47" t="s">
        <v>22</v>
      </c>
      <c r="F21" s="14">
        <v>6</v>
      </c>
      <c r="G21" s="14"/>
      <c r="H21" s="49">
        <f t="shared" si="1"/>
        <v>0</v>
      </c>
      <c r="I21" s="11"/>
      <c r="J21" s="12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>
        <f t="shared" si="0"/>
        <v>0</v>
      </c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</row>
    <row r="22" spans="1:44" outlineLevel="1">
      <c r="A22" s="36">
        <v>8</v>
      </c>
      <c r="B22" s="45"/>
      <c r="C22" s="46" t="s">
        <v>242</v>
      </c>
      <c r="D22" s="46"/>
      <c r="E22" s="47" t="s">
        <v>22</v>
      </c>
      <c r="F22" s="14">
        <v>1</v>
      </c>
      <c r="G22" s="14"/>
      <c r="H22" s="49">
        <f t="shared" si="1"/>
        <v>0</v>
      </c>
      <c r="I22" s="11"/>
      <c r="J22" s="12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>
        <f t="shared" si="0"/>
        <v>0</v>
      </c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</row>
    <row r="23" spans="1:44" outlineLevel="1">
      <c r="A23" s="36">
        <v>9</v>
      </c>
      <c r="B23" s="45"/>
      <c r="C23" s="46" t="s">
        <v>18</v>
      </c>
      <c r="D23" s="46"/>
      <c r="E23" s="47" t="s">
        <v>17</v>
      </c>
      <c r="F23" s="14">
        <v>1</v>
      </c>
      <c r="G23" s="14"/>
      <c r="H23" s="49">
        <f t="shared" si="1"/>
        <v>0</v>
      </c>
      <c r="I23" s="11"/>
      <c r="J23" s="12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>
        <f t="shared" si="0"/>
        <v>0</v>
      </c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</row>
    <row r="24" spans="1:44" ht="13" outlineLevel="1" thickBot="1">
      <c r="A24" s="36">
        <v>10</v>
      </c>
      <c r="B24" s="15"/>
      <c r="C24" s="16" t="s">
        <v>19</v>
      </c>
      <c r="D24" s="16"/>
      <c r="E24" s="17" t="s">
        <v>17</v>
      </c>
      <c r="F24" s="18">
        <v>1</v>
      </c>
      <c r="G24" s="18"/>
      <c r="H24" s="19">
        <f t="shared" si="1"/>
        <v>0</v>
      </c>
      <c r="I24" s="11"/>
      <c r="J24" s="12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>
        <f t="shared" si="0"/>
        <v>0</v>
      </c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</row>
    <row r="25" spans="1:44" ht="13.5" thickBot="1">
      <c r="A25" s="50" t="s">
        <v>14</v>
      </c>
      <c r="B25" s="51" t="s">
        <v>29</v>
      </c>
      <c r="C25" s="52" t="s">
        <v>30</v>
      </c>
      <c r="D25" s="52"/>
      <c r="E25" s="53"/>
      <c r="F25" s="54"/>
      <c r="G25" s="55">
        <f>SUM(H26:H33)</f>
        <v>0</v>
      </c>
      <c r="H25" s="56"/>
      <c r="I25" s="142"/>
      <c r="J25" s="12"/>
      <c r="K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>
        <f t="shared" si="0"/>
        <v>0</v>
      </c>
    </row>
    <row r="26" spans="1:44" outlineLevel="1">
      <c r="A26" s="36"/>
      <c r="B26" s="44"/>
      <c r="C26" s="44"/>
      <c r="D26" s="38"/>
      <c r="E26" s="39"/>
      <c r="F26" s="35"/>
      <c r="G26" s="35"/>
      <c r="H26" s="40"/>
      <c r="I26" s="11"/>
      <c r="J26" s="12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>
        <f t="shared" si="0"/>
        <v>0</v>
      </c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</row>
    <row r="27" spans="1:44" outlineLevel="1">
      <c r="A27" s="48">
        <v>1</v>
      </c>
      <c r="B27" s="34" t="s">
        <v>31</v>
      </c>
      <c r="C27" s="46" t="s">
        <v>249</v>
      </c>
      <c r="D27" s="46"/>
      <c r="E27" s="47" t="s">
        <v>22</v>
      </c>
      <c r="F27" s="14">
        <v>11</v>
      </c>
      <c r="G27" s="14"/>
      <c r="H27" s="49">
        <f t="shared" si="1"/>
        <v>0</v>
      </c>
      <c r="I27" s="11"/>
      <c r="J27" s="12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>
        <f t="shared" si="0"/>
        <v>0</v>
      </c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</row>
    <row r="28" spans="1:44" outlineLevel="1">
      <c r="A28" s="48">
        <v>2</v>
      </c>
      <c r="B28" s="34" t="s">
        <v>243</v>
      </c>
      <c r="C28" s="46" t="s">
        <v>250</v>
      </c>
      <c r="D28" s="46"/>
      <c r="E28" s="47" t="s">
        <v>22</v>
      </c>
      <c r="F28" s="14">
        <v>18</v>
      </c>
      <c r="G28" s="14"/>
      <c r="H28" s="49">
        <f t="shared" si="1"/>
        <v>0</v>
      </c>
      <c r="I28" s="11"/>
      <c r="J28" s="12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>
        <f t="shared" si="0"/>
        <v>0</v>
      </c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</row>
    <row r="29" spans="1:44" outlineLevel="1">
      <c r="A29" s="48">
        <v>3</v>
      </c>
      <c r="B29" s="34" t="s">
        <v>32</v>
      </c>
      <c r="C29" s="46" t="s">
        <v>251</v>
      </c>
      <c r="D29" s="46"/>
      <c r="E29" s="47" t="s">
        <v>22</v>
      </c>
      <c r="F29" s="14">
        <v>14</v>
      </c>
      <c r="G29" s="14"/>
      <c r="H29" s="49">
        <f t="shared" si="1"/>
        <v>0</v>
      </c>
      <c r="I29" s="11"/>
      <c r="J29" s="12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>
        <f t="shared" si="0"/>
        <v>0</v>
      </c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</row>
    <row r="30" spans="1:44" outlineLevel="1">
      <c r="A30" s="48">
        <v>4</v>
      </c>
      <c r="B30" s="34" t="s">
        <v>33</v>
      </c>
      <c r="C30" s="58" t="s">
        <v>252</v>
      </c>
      <c r="D30" s="58"/>
      <c r="E30" s="47" t="s">
        <v>22</v>
      </c>
      <c r="F30" s="22">
        <v>11</v>
      </c>
      <c r="G30" s="22"/>
      <c r="H30" s="60">
        <f t="shared" si="1"/>
        <v>0</v>
      </c>
      <c r="I30" s="11"/>
      <c r="J30" s="12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>
        <f t="shared" si="0"/>
        <v>0</v>
      </c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</row>
    <row r="31" spans="1:44" outlineLevel="1">
      <c r="A31" s="48">
        <v>5</v>
      </c>
      <c r="B31" s="34" t="s">
        <v>244</v>
      </c>
      <c r="C31" s="58" t="s">
        <v>253</v>
      </c>
      <c r="D31" s="58"/>
      <c r="E31" s="47" t="s">
        <v>22</v>
      </c>
      <c r="F31" s="22">
        <v>6</v>
      </c>
      <c r="G31" s="22"/>
      <c r="H31" s="60">
        <f t="shared" si="1"/>
        <v>0</v>
      </c>
      <c r="I31" s="11"/>
      <c r="J31" s="12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>
        <f t="shared" si="0"/>
        <v>0</v>
      </c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</row>
    <row r="32" spans="1:44" outlineLevel="1">
      <c r="A32" s="48">
        <v>6</v>
      </c>
      <c r="B32" s="20"/>
      <c r="C32" s="46" t="s">
        <v>18</v>
      </c>
      <c r="D32" s="46"/>
      <c r="E32" s="47" t="s">
        <v>17</v>
      </c>
      <c r="F32" s="14">
        <v>1</v>
      </c>
      <c r="G32" s="22"/>
      <c r="H32" s="60">
        <f t="shared" si="1"/>
        <v>0</v>
      </c>
      <c r="I32" s="11"/>
      <c r="J32" s="12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>
        <f t="shared" si="0"/>
        <v>0</v>
      </c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</row>
    <row r="33" spans="1:44" ht="13" outlineLevel="1" thickBot="1">
      <c r="A33" s="48">
        <v>7</v>
      </c>
      <c r="B33" s="21"/>
      <c r="C33" s="16" t="s">
        <v>19</v>
      </c>
      <c r="D33" s="16"/>
      <c r="E33" s="17" t="s">
        <v>17</v>
      </c>
      <c r="F33" s="18">
        <v>1</v>
      </c>
      <c r="G33" s="18"/>
      <c r="H33" s="19">
        <f t="shared" si="1"/>
        <v>0</v>
      </c>
      <c r="I33" s="11"/>
      <c r="J33" s="12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>
        <f t="shared" si="0"/>
        <v>0</v>
      </c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</row>
    <row r="34" spans="1:44" ht="13.5" thickBot="1">
      <c r="A34" s="50" t="s">
        <v>14</v>
      </c>
      <c r="B34" s="51" t="s">
        <v>34</v>
      </c>
      <c r="C34" s="52" t="s">
        <v>35</v>
      </c>
      <c r="D34" s="52"/>
      <c r="E34" s="53"/>
      <c r="F34" s="54"/>
      <c r="G34" s="55">
        <f>SUM(H35:H47)</f>
        <v>0</v>
      </c>
      <c r="H34" s="56"/>
      <c r="I34" s="142"/>
      <c r="J34" s="12"/>
      <c r="K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>
        <f t="shared" si="0"/>
        <v>0</v>
      </c>
    </row>
    <row r="35" spans="1:44" outlineLevel="1">
      <c r="A35" s="36">
        <v>1</v>
      </c>
      <c r="B35" s="37"/>
      <c r="C35" s="38" t="s">
        <v>36</v>
      </c>
      <c r="D35" s="38"/>
      <c r="E35" s="39" t="s">
        <v>37</v>
      </c>
      <c r="F35" s="35">
        <v>550</v>
      </c>
      <c r="G35" s="35"/>
      <c r="H35" s="40">
        <f t="shared" ref="H35:H54" si="5">+G35*F35</f>
        <v>0</v>
      </c>
      <c r="I35" s="11"/>
      <c r="J35" s="12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>
        <f t="shared" si="0"/>
        <v>0</v>
      </c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</row>
    <row r="36" spans="1:44" outlineLevel="1">
      <c r="A36" s="48">
        <v>2</v>
      </c>
      <c r="B36" s="45"/>
      <c r="C36" s="46" t="s">
        <v>38</v>
      </c>
      <c r="D36" s="46"/>
      <c r="E36" s="47" t="s">
        <v>37</v>
      </c>
      <c r="F36" s="14">
        <v>100</v>
      </c>
      <c r="G36" s="14"/>
      <c r="H36" s="49">
        <f t="shared" si="5"/>
        <v>0</v>
      </c>
      <c r="I36" s="11"/>
      <c r="J36" s="12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>
        <f t="shared" ref="Z36:Z68" si="6">+N36+K36</f>
        <v>0</v>
      </c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</row>
    <row r="37" spans="1:44" outlineLevel="1">
      <c r="A37" s="36">
        <v>3</v>
      </c>
      <c r="B37" s="45"/>
      <c r="C37" s="46" t="s">
        <v>39</v>
      </c>
      <c r="D37" s="46"/>
      <c r="E37" s="47" t="s">
        <v>37</v>
      </c>
      <c r="F37" s="14">
        <v>300</v>
      </c>
      <c r="G37" s="14"/>
      <c r="H37" s="49">
        <f t="shared" si="5"/>
        <v>0</v>
      </c>
      <c r="I37" s="11"/>
      <c r="J37" s="12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>
        <f t="shared" si="6"/>
        <v>0</v>
      </c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</row>
    <row r="38" spans="1:44" outlineLevel="1">
      <c r="A38" s="48">
        <v>4</v>
      </c>
      <c r="B38" s="45"/>
      <c r="C38" s="46" t="s">
        <v>40</v>
      </c>
      <c r="D38" s="46"/>
      <c r="E38" s="47" t="s">
        <v>37</v>
      </c>
      <c r="F38" s="14">
        <v>150</v>
      </c>
      <c r="G38" s="14"/>
      <c r="H38" s="49">
        <f t="shared" si="5"/>
        <v>0</v>
      </c>
      <c r="I38" s="11"/>
      <c r="J38" s="12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>
        <f t="shared" si="6"/>
        <v>0</v>
      </c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</row>
    <row r="39" spans="1:44" outlineLevel="1">
      <c r="A39" s="36">
        <v>5</v>
      </c>
      <c r="B39" s="45"/>
      <c r="C39" s="46" t="s">
        <v>245</v>
      </c>
      <c r="D39" s="46"/>
      <c r="E39" s="47" t="s">
        <v>37</v>
      </c>
      <c r="F39" s="14">
        <v>35</v>
      </c>
      <c r="G39" s="14"/>
      <c r="H39" s="49">
        <f t="shared" si="5"/>
        <v>0</v>
      </c>
      <c r="I39" s="11"/>
      <c r="J39" s="12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>
        <f t="shared" si="6"/>
        <v>0</v>
      </c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</row>
    <row r="40" spans="1:44" outlineLevel="1">
      <c r="A40" s="48">
        <v>6</v>
      </c>
      <c r="B40" s="45"/>
      <c r="C40" s="46" t="s">
        <v>246</v>
      </c>
      <c r="D40" s="46"/>
      <c r="E40" s="47" t="s">
        <v>37</v>
      </c>
      <c r="F40" s="14">
        <v>30</v>
      </c>
      <c r="G40" s="14"/>
      <c r="H40" s="49">
        <f t="shared" si="5"/>
        <v>0</v>
      </c>
      <c r="I40" s="11"/>
      <c r="J40" s="12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>
        <f t="shared" si="6"/>
        <v>0</v>
      </c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</row>
    <row r="41" spans="1:44" outlineLevel="1">
      <c r="A41" s="36">
        <v>7</v>
      </c>
      <c r="B41" s="45"/>
      <c r="C41" s="46" t="s">
        <v>247</v>
      </c>
      <c r="D41" s="46"/>
      <c r="E41" s="47" t="s">
        <v>37</v>
      </c>
      <c r="F41" s="14">
        <v>80</v>
      </c>
      <c r="G41" s="14"/>
      <c r="H41" s="49">
        <f t="shared" ref="H41" si="7">+G41*F41</f>
        <v>0</v>
      </c>
      <c r="I41" s="11"/>
      <c r="J41" s="12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</row>
    <row r="42" spans="1:44" outlineLevel="1">
      <c r="A42" s="48">
        <v>8</v>
      </c>
      <c r="B42" s="45"/>
      <c r="C42" s="46" t="s">
        <v>41</v>
      </c>
      <c r="D42" s="46"/>
      <c r="E42" s="47" t="s">
        <v>17</v>
      </c>
      <c r="F42" s="14">
        <v>100</v>
      </c>
      <c r="G42" s="14"/>
      <c r="H42" s="49">
        <f t="shared" si="5"/>
        <v>0</v>
      </c>
      <c r="I42" s="11"/>
      <c r="J42" s="12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>
        <f t="shared" si="6"/>
        <v>0</v>
      </c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</row>
    <row r="43" spans="1:44" outlineLevel="1">
      <c r="A43" s="36">
        <v>9</v>
      </c>
      <c r="B43" s="45"/>
      <c r="C43" s="46" t="s">
        <v>42</v>
      </c>
      <c r="D43" s="46"/>
      <c r="E43" s="47" t="s">
        <v>17</v>
      </c>
      <c r="F43" s="14">
        <v>75</v>
      </c>
      <c r="G43" s="14"/>
      <c r="H43" s="49">
        <f t="shared" si="5"/>
        <v>0</v>
      </c>
      <c r="I43" s="11"/>
      <c r="J43" s="12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>
        <f t="shared" si="6"/>
        <v>0</v>
      </c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</row>
    <row r="44" spans="1:44" outlineLevel="1">
      <c r="A44" s="48">
        <v>10</v>
      </c>
      <c r="B44" s="45"/>
      <c r="C44" s="46" t="s">
        <v>43</v>
      </c>
      <c r="D44" s="46"/>
      <c r="E44" s="47" t="s">
        <v>17</v>
      </c>
      <c r="F44" s="14">
        <v>50</v>
      </c>
      <c r="G44" s="14"/>
      <c r="H44" s="49">
        <f t="shared" si="5"/>
        <v>0</v>
      </c>
      <c r="I44" s="11"/>
      <c r="J44" s="12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>
        <f t="shared" si="6"/>
        <v>0</v>
      </c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</row>
    <row r="45" spans="1:44" outlineLevel="1">
      <c r="A45" s="36">
        <v>11</v>
      </c>
      <c r="B45" s="45"/>
      <c r="C45" s="46" t="s">
        <v>44</v>
      </c>
      <c r="D45" s="46"/>
      <c r="E45" s="47" t="s">
        <v>17</v>
      </c>
      <c r="F45" s="14">
        <v>1</v>
      </c>
      <c r="G45" s="14"/>
      <c r="H45" s="49">
        <f t="shared" si="5"/>
        <v>0</v>
      </c>
      <c r="I45" s="11"/>
      <c r="J45" s="12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>
        <f t="shared" si="6"/>
        <v>0</v>
      </c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</row>
    <row r="46" spans="1:44" outlineLevel="1">
      <c r="A46" s="48">
        <v>12</v>
      </c>
      <c r="B46" s="45"/>
      <c r="C46" s="46" t="s">
        <v>18</v>
      </c>
      <c r="D46" s="46"/>
      <c r="E46" s="47" t="s">
        <v>17</v>
      </c>
      <c r="F46" s="14">
        <v>1</v>
      </c>
      <c r="G46" s="14"/>
      <c r="H46" s="49">
        <f t="shared" si="5"/>
        <v>0</v>
      </c>
      <c r="I46" s="11"/>
      <c r="J46" s="12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>
        <f t="shared" si="6"/>
        <v>0</v>
      </c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</row>
    <row r="47" spans="1:44" ht="13" outlineLevel="1" thickBot="1">
      <c r="A47" s="36">
        <v>13</v>
      </c>
      <c r="B47" s="45"/>
      <c r="C47" s="16" t="s">
        <v>19</v>
      </c>
      <c r="D47" s="16"/>
      <c r="E47" s="17" t="s">
        <v>17</v>
      </c>
      <c r="F47" s="18">
        <v>1</v>
      </c>
      <c r="G47" s="14"/>
      <c r="H47" s="49">
        <f t="shared" si="5"/>
        <v>0</v>
      </c>
      <c r="I47" s="11"/>
      <c r="J47" s="12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>
        <f t="shared" si="6"/>
        <v>0</v>
      </c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</row>
    <row r="48" spans="1:44" ht="13.5" thickBot="1">
      <c r="A48" s="50" t="s">
        <v>14</v>
      </c>
      <c r="B48" s="51" t="s">
        <v>45</v>
      </c>
      <c r="C48" s="52" t="s">
        <v>47</v>
      </c>
      <c r="D48" s="52"/>
      <c r="E48" s="53"/>
      <c r="F48" s="54"/>
      <c r="G48" s="55">
        <f>SUM(H49:H54)</f>
        <v>0</v>
      </c>
      <c r="H48" s="56"/>
      <c r="I48" s="142"/>
      <c r="J48" s="12"/>
      <c r="K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>
        <f t="shared" si="6"/>
        <v>0</v>
      </c>
    </row>
    <row r="49" spans="1:44" outlineLevel="1">
      <c r="A49" s="36">
        <v>1</v>
      </c>
      <c r="B49" s="37"/>
      <c r="C49" s="38" t="s">
        <v>48</v>
      </c>
      <c r="D49" s="38"/>
      <c r="E49" s="39" t="s">
        <v>17</v>
      </c>
      <c r="F49" s="35">
        <v>80</v>
      </c>
      <c r="G49" s="35"/>
      <c r="H49" s="40">
        <f t="shared" si="5"/>
        <v>0</v>
      </c>
      <c r="I49" s="11"/>
      <c r="J49" s="12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>
        <f t="shared" si="6"/>
        <v>0</v>
      </c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</row>
    <row r="50" spans="1:44" outlineLevel="1">
      <c r="A50" s="48">
        <v>2</v>
      </c>
      <c r="B50" s="45"/>
      <c r="C50" s="46" t="s">
        <v>49</v>
      </c>
      <c r="D50" s="46"/>
      <c r="E50" s="47" t="s">
        <v>17</v>
      </c>
      <c r="F50" s="14">
        <v>120</v>
      </c>
      <c r="G50" s="14"/>
      <c r="H50" s="49">
        <f t="shared" si="5"/>
        <v>0</v>
      </c>
      <c r="I50" s="11"/>
      <c r="J50" s="12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>
        <f t="shared" si="6"/>
        <v>0</v>
      </c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</row>
    <row r="51" spans="1:44" outlineLevel="1">
      <c r="A51" s="36">
        <v>3</v>
      </c>
      <c r="B51" s="57"/>
      <c r="C51" s="58" t="s">
        <v>248</v>
      </c>
      <c r="D51" s="58"/>
      <c r="E51" s="59" t="s">
        <v>37</v>
      </c>
      <c r="F51" s="22">
        <v>60</v>
      </c>
      <c r="G51" s="22"/>
      <c r="H51" s="60">
        <f t="shared" si="5"/>
        <v>0</v>
      </c>
      <c r="I51" s="11"/>
      <c r="J51" s="12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>
        <f t="shared" si="6"/>
        <v>0</v>
      </c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</row>
    <row r="52" spans="1:44" outlineLevel="1">
      <c r="A52" s="48">
        <v>4</v>
      </c>
      <c r="B52" s="57"/>
      <c r="C52" s="58" t="s">
        <v>50</v>
      </c>
      <c r="D52" s="58"/>
      <c r="E52" s="59" t="s">
        <v>17</v>
      </c>
      <c r="F52" s="22">
        <v>2</v>
      </c>
      <c r="G52" s="22"/>
      <c r="H52" s="60">
        <f t="shared" si="5"/>
        <v>0</v>
      </c>
      <c r="I52" s="11"/>
      <c r="J52" s="12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>
        <f t="shared" si="6"/>
        <v>0</v>
      </c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</row>
    <row r="53" spans="1:44" outlineLevel="1">
      <c r="A53" s="36">
        <v>5</v>
      </c>
      <c r="B53" s="57"/>
      <c r="C53" s="46" t="s">
        <v>18</v>
      </c>
      <c r="D53" s="58"/>
      <c r="E53" s="59" t="s">
        <v>17</v>
      </c>
      <c r="F53" s="22">
        <v>1</v>
      </c>
      <c r="G53" s="22"/>
      <c r="H53" s="60">
        <f t="shared" si="5"/>
        <v>0</v>
      </c>
      <c r="I53" s="11"/>
      <c r="J53" s="12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>
        <f t="shared" si="6"/>
        <v>0</v>
      </c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</row>
    <row r="54" spans="1:44" ht="13" outlineLevel="1" thickBot="1">
      <c r="A54" s="48">
        <v>6</v>
      </c>
      <c r="B54" s="15"/>
      <c r="C54" s="16" t="s">
        <v>19</v>
      </c>
      <c r="D54" s="16"/>
      <c r="E54" s="17" t="s">
        <v>17</v>
      </c>
      <c r="F54" s="18">
        <v>1</v>
      </c>
      <c r="G54" s="18"/>
      <c r="H54" s="19">
        <f t="shared" si="5"/>
        <v>0</v>
      </c>
      <c r="I54" s="11"/>
      <c r="J54" s="12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>
        <f t="shared" si="6"/>
        <v>0</v>
      </c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</row>
    <row r="55" spans="1:44" ht="13.5" thickBot="1">
      <c r="A55" s="50" t="s">
        <v>14</v>
      </c>
      <c r="B55" s="51" t="s">
        <v>46</v>
      </c>
      <c r="C55" s="52" t="s">
        <v>51</v>
      </c>
      <c r="D55" s="52"/>
      <c r="E55" s="53"/>
      <c r="F55" s="54"/>
      <c r="G55" s="55">
        <f>SUM(H56:H68)</f>
        <v>0</v>
      </c>
      <c r="H55" s="56"/>
      <c r="I55" s="142"/>
      <c r="J55" s="12"/>
      <c r="K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>
        <f t="shared" si="6"/>
        <v>0</v>
      </c>
    </row>
    <row r="56" spans="1:44" outlineLevel="1">
      <c r="A56" s="48">
        <v>1</v>
      </c>
      <c r="B56" s="45"/>
      <c r="C56" s="58" t="s">
        <v>52</v>
      </c>
      <c r="D56" s="46"/>
      <c r="E56" s="47" t="s">
        <v>17</v>
      </c>
      <c r="F56" s="14">
        <v>1</v>
      </c>
      <c r="G56" s="14"/>
      <c r="H56" s="49">
        <f t="shared" ref="H56:H68" si="8">+G56*F56</f>
        <v>0</v>
      </c>
      <c r="I56" s="11"/>
      <c r="J56" s="12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>
        <f t="shared" si="6"/>
        <v>0</v>
      </c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</row>
    <row r="57" spans="1:44" outlineLevel="1">
      <c r="A57" s="36">
        <v>2</v>
      </c>
      <c r="B57" s="45"/>
      <c r="C57" s="58" t="s">
        <v>53</v>
      </c>
      <c r="D57" s="46"/>
      <c r="E57" s="47" t="s">
        <v>17</v>
      </c>
      <c r="F57" s="14">
        <v>1</v>
      </c>
      <c r="G57" s="14"/>
      <c r="H57" s="49">
        <f t="shared" si="8"/>
        <v>0</v>
      </c>
      <c r="I57" s="11"/>
      <c r="J57" s="12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>
        <f t="shared" si="6"/>
        <v>0</v>
      </c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</row>
    <row r="58" spans="1:44" outlineLevel="1">
      <c r="A58" s="48">
        <v>3</v>
      </c>
      <c r="B58" s="45"/>
      <c r="C58" s="58" t="s">
        <v>18</v>
      </c>
      <c r="D58" s="46"/>
      <c r="E58" s="47" t="s">
        <v>17</v>
      </c>
      <c r="F58" s="14">
        <v>1</v>
      </c>
      <c r="G58" s="14"/>
      <c r="H58" s="49">
        <f t="shared" si="8"/>
        <v>0</v>
      </c>
      <c r="I58" s="11"/>
      <c r="J58" s="12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>
        <f t="shared" si="6"/>
        <v>0</v>
      </c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</row>
    <row r="59" spans="1:44" outlineLevel="1">
      <c r="A59" s="36">
        <v>4</v>
      </c>
      <c r="B59" s="45"/>
      <c r="C59" s="58" t="s">
        <v>54</v>
      </c>
      <c r="D59" s="46"/>
      <c r="E59" s="47" t="s">
        <v>17</v>
      </c>
      <c r="F59" s="14">
        <v>1</v>
      </c>
      <c r="G59" s="14"/>
      <c r="H59" s="49">
        <f t="shared" si="8"/>
        <v>0</v>
      </c>
      <c r="I59" s="11"/>
      <c r="J59" s="12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>
        <f t="shared" si="6"/>
        <v>0</v>
      </c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</row>
    <row r="60" spans="1:44" outlineLevel="1">
      <c r="A60" s="48">
        <v>5</v>
      </c>
      <c r="B60" s="45"/>
      <c r="C60" s="58" t="s">
        <v>55</v>
      </c>
      <c r="D60" s="46"/>
      <c r="E60" s="47" t="s">
        <v>17</v>
      </c>
      <c r="F60" s="14">
        <v>1</v>
      </c>
      <c r="G60" s="14"/>
      <c r="H60" s="49">
        <f t="shared" si="8"/>
        <v>0</v>
      </c>
      <c r="I60" s="11"/>
      <c r="J60" s="12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>
        <f t="shared" si="6"/>
        <v>0</v>
      </c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</row>
    <row r="61" spans="1:44" outlineLevel="1">
      <c r="A61" s="36">
        <v>6</v>
      </c>
      <c r="B61" s="45"/>
      <c r="C61" s="58" t="s">
        <v>56</v>
      </c>
      <c r="D61" s="46"/>
      <c r="E61" s="47" t="s">
        <v>17</v>
      </c>
      <c r="F61" s="14">
        <v>1</v>
      </c>
      <c r="G61" s="14"/>
      <c r="H61" s="49">
        <f t="shared" si="8"/>
        <v>0</v>
      </c>
      <c r="I61" s="11"/>
      <c r="J61" s="12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>
        <f t="shared" si="6"/>
        <v>0</v>
      </c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</row>
    <row r="62" spans="1:44" outlineLevel="1">
      <c r="A62" s="48">
        <v>7</v>
      </c>
      <c r="B62" s="45"/>
      <c r="C62" s="58" t="s">
        <v>57</v>
      </c>
      <c r="D62" s="46"/>
      <c r="E62" s="47" t="s">
        <v>17</v>
      </c>
      <c r="F62" s="14">
        <v>1</v>
      </c>
      <c r="G62" s="14"/>
      <c r="H62" s="49">
        <f t="shared" si="8"/>
        <v>0</v>
      </c>
      <c r="I62" s="11"/>
      <c r="J62" s="12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>
        <f t="shared" si="6"/>
        <v>0</v>
      </c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</row>
    <row r="63" spans="1:44" outlineLevel="1">
      <c r="A63" s="36">
        <v>8</v>
      </c>
      <c r="B63" s="45"/>
      <c r="C63" s="58" t="s">
        <v>58</v>
      </c>
      <c r="D63" s="46"/>
      <c r="E63" s="47" t="s">
        <v>17</v>
      </c>
      <c r="F63" s="14">
        <v>1</v>
      </c>
      <c r="G63" s="14"/>
      <c r="H63" s="49">
        <f t="shared" si="8"/>
        <v>0</v>
      </c>
      <c r="I63" s="11"/>
      <c r="J63" s="12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>
        <f t="shared" si="6"/>
        <v>0</v>
      </c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</row>
    <row r="64" spans="1:44" outlineLevel="1">
      <c r="A64" s="48">
        <v>9</v>
      </c>
      <c r="B64" s="45"/>
      <c r="C64" s="58" t="s">
        <v>59</v>
      </c>
      <c r="D64" s="46"/>
      <c r="E64" s="47" t="s">
        <v>17</v>
      </c>
      <c r="F64" s="14">
        <v>1</v>
      </c>
      <c r="G64" s="14"/>
      <c r="H64" s="49">
        <f t="shared" si="8"/>
        <v>0</v>
      </c>
      <c r="I64" s="11"/>
      <c r="J64" s="12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>
        <f t="shared" si="6"/>
        <v>0</v>
      </c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</row>
    <row r="65" spans="1:44" outlineLevel="1">
      <c r="A65" s="36">
        <v>10</v>
      </c>
      <c r="B65" s="45"/>
      <c r="C65" s="58" t="s">
        <v>60</v>
      </c>
      <c r="D65" s="46"/>
      <c r="E65" s="47" t="s">
        <v>17</v>
      </c>
      <c r="F65" s="14">
        <v>1</v>
      </c>
      <c r="G65" s="14"/>
      <c r="H65" s="49">
        <f t="shared" si="8"/>
        <v>0</v>
      </c>
      <c r="I65" s="11"/>
      <c r="J65" s="12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>
        <f t="shared" si="6"/>
        <v>0</v>
      </c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</row>
    <row r="66" spans="1:44" outlineLevel="1">
      <c r="A66" s="48">
        <v>11</v>
      </c>
      <c r="B66" s="45"/>
      <c r="C66" s="58" t="s">
        <v>61</v>
      </c>
      <c r="D66" s="46"/>
      <c r="E66" s="47" t="s">
        <v>17</v>
      </c>
      <c r="F66" s="14">
        <v>1</v>
      </c>
      <c r="G66" s="14"/>
      <c r="H66" s="49">
        <f t="shared" si="8"/>
        <v>0</v>
      </c>
      <c r="I66" s="11"/>
      <c r="J66" s="12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>
        <f t="shared" si="6"/>
        <v>0</v>
      </c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</row>
    <row r="67" spans="1:44" outlineLevel="1">
      <c r="A67" s="36">
        <v>12</v>
      </c>
      <c r="B67" s="45"/>
      <c r="C67" s="42" t="s">
        <v>62</v>
      </c>
      <c r="D67" s="46"/>
      <c r="E67" s="47" t="s">
        <v>17</v>
      </c>
      <c r="F67" s="14">
        <v>1</v>
      </c>
      <c r="G67" s="14"/>
      <c r="H67" s="49">
        <f t="shared" si="8"/>
        <v>0</v>
      </c>
      <c r="I67" s="11"/>
      <c r="J67" s="12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>
        <f t="shared" si="6"/>
        <v>0</v>
      </c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</row>
    <row r="68" spans="1:44" ht="13" outlineLevel="1" thickBot="1">
      <c r="A68" s="48">
        <v>13</v>
      </c>
      <c r="B68" s="45"/>
      <c r="C68" s="58" t="s">
        <v>63</v>
      </c>
      <c r="D68" s="46"/>
      <c r="E68" s="47" t="s">
        <v>17</v>
      </c>
      <c r="F68" s="14">
        <v>1</v>
      </c>
      <c r="G68" s="14"/>
      <c r="H68" s="49">
        <f t="shared" si="8"/>
        <v>0</v>
      </c>
      <c r="I68" s="11"/>
      <c r="J68" s="12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>
        <f t="shared" si="6"/>
        <v>0</v>
      </c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</row>
    <row r="69" spans="1:44" ht="13.5" thickBot="1">
      <c r="A69" s="50"/>
      <c r="B69" s="51"/>
      <c r="C69" s="52" t="s">
        <v>64</v>
      </c>
      <c r="D69" s="52"/>
      <c r="E69" s="53"/>
      <c r="F69" s="54"/>
      <c r="G69" s="55"/>
      <c r="H69" s="56">
        <f>SUM(H7:H68)</f>
        <v>0</v>
      </c>
      <c r="Q69" t="s">
        <v>65</v>
      </c>
      <c r="Z69" s="11">
        <f>SUM(Z7:Z68)</f>
        <v>0</v>
      </c>
    </row>
    <row r="70" spans="1:44">
      <c r="E70" s="10"/>
    </row>
    <row r="72" spans="1:44" ht="13">
      <c r="B72" s="13" t="s">
        <v>66</v>
      </c>
    </row>
    <row r="73" spans="1:44" ht="12.75" customHeight="1">
      <c r="A73" s="159" t="s">
        <v>67</v>
      </c>
      <c r="B73" s="159"/>
      <c r="C73" s="159"/>
      <c r="D73" s="159"/>
      <c r="E73" s="159"/>
      <c r="F73" s="159"/>
      <c r="G73" s="159"/>
      <c r="H73" s="159"/>
    </row>
    <row r="74" spans="1:44" ht="12.75" customHeight="1">
      <c r="A74" s="159" t="s">
        <v>68</v>
      </c>
      <c r="B74" s="159"/>
      <c r="C74" s="159"/>
      <c r="D74" s="159"/>
      <c r="E74" s="159"/>
      <c r="F74" s="159"/>
      <c r="G74" s="159"/>
      <c r="H74" s="159"/>
    </row>
    <row r="75" spans="1:44" ht="12.75" customHeight="1">
      <c r="A75" s="159" t="s">
        <v>69</v>
      </c>
      <c r="B75" s="159"/>
      <c r="C75" s="159"/>
      <c r="D75" s="159"/>
      <c r="E75" s="159"/>
      <c r="F75" s="159"/>
      <c r="G75" s="159"/>
      <c r="H75" s="159"/>
    </row>
    <row r="76" spans="1:44" ht="12.75" customHeight="1">
      <c r="A76" s="159" t="s">
        <v>70</v>
      </c>
      <c r="B76" s="159"/>
      <c r="C76" s="159"/>
      <c r="D76" s="159"/>
      <c r="E76" s="159"/>
      <c r="F76" s="159"/>
      <c r="G76" s="159"/>
      <c r="H76" s="159"/>
    </row>
    <row r="77" spans="1:44" ht="25.4" customHeight="1">
      <c r="A77" s="160" t="s">
        <v>71</v>
      </c>
      <c r="B77" s="160"/>
      <c r="C77" s="160"/>
      <c r="D77" s="160"/>
      <c r="E77" s="160"/>
      <c r="F77" s="160"/>
      <c r="G77" s="160"/>
      <c r="H77" s="160"/>
    </row>
    <row r="78" spans="1:44" ht="14.15" customHeight="1">
      <c r="A78" s="160" t="s">
        <v>72</v>
      </c>
      <c r="B78" s="160"/>
      <c r="C78" s="160"/>
      <c r="D78" s="160"/>
      <c r="E78" s="160"/>
      <c r="F78" s="160"/>
      <c r="G78" s="160"/>
      <c r="H78" s="160"/>
    </row>
    <row r="79" spans="1:44" ht="12.75" customHeight="1">
      <c r="A79" s="159" t="s">
        <v>73</v>
      </c>
      <c r="B79" s="159"/>
      <c r="C79" s="159"/>
      <c r="D79" s="159"/>
      <c r="E79" s="159"/>
      <c r="F79" s="159"/>
      <c r="G79" s="159"/>
      <c r="H79" s="159"/>
    </row>
    <row r="80" spans="1:44" ht="25.75" customHeight="1">
      <c r="A80" s="161" t="s">
        <v>74</v>
      </c>
      <c r="B80" s="161"/>
      <c r="C80" s="161"/>
      <c r="D80" s="161"/>
      <c r="E80" s="161"/>
      <c r="F80" s="161"/>
      <c r="G80" s="161"/>
      <c r="H80" s="161"/>
    </row>
    <row r="81" spans="1:8" ht="64.400000000000006" customHeight="1">
      <c r="A81" s="161" t="s">
        <v>75</v>
      </c>
      <c r="B81" s="161"/>
      <c r="C81" s="161"/>
      <c r="D81" s="161"/>
      <c r="E81" s="161"/>
      <c r="F81" s="161"/>
      <c r="G81" s="161"/>
      <c r="H81" s="161"/>
    </row>
    <row r="82" spans="1:8" ht="26.25" customHeight="1">
      <c r="A82" s="161" t="s">
        <v>76</v>
      </c>
      <c r="B82" s="161"/>
      <c r="C82" s="161"/>
      <c r="D82" s="161"/>
      <c r="E82" s="161"/>
      <c r="F82" s="161"/>
      <c r="G82" s="161"/>
      <c r="H82" s="161"/>
    </row>
    <row r="84" spans="1:8">
      <c r="A84" s="150"/>
      <c r="B84" s="150"/>
      <c r="C84" s="150"/>
      <c r="D84" s="150"/>
      <c r="E84" s="150"/>
      <c r="F84" s="150"/>
      <c r="G84" s="150"/>
      <c r="H84" s="150"/>
    </row>
  </sheetData>
  <sheetProtection algorithmName="SHA-512" hashValue="1vS4vVpoWLojVO8c0h0OtZd0qi7bKRYabE5SnEwAxBZWlv/zVzbuS2SAddKdzqc01sGNluvsTvyI7txgffxepQ==" saltValue="2ywn7hGjq76OYy5NJRuvug==" spinCount="100000" sheet="1" objects="1" scenarios="1"/>
  <protectedRanges>
    <protectedRange sqref="G8:G13 G15:G24 G26:G33 G35:G47 G49:G54 G56:G68" name="Oblast1"/>
  </protectedRanges>
  <mergeCells count="14">
    <mergeCell ref="A84:H84"/>
    <mergeCell ref="A1:H1"/>
    <mergeCell ref="C2:H2"/>
    <mergeCell ref="C3:H3"/>
    <mergeCell ref="A73:H73"/>
    <mergeCell ref="A74:H74"/>
    <mergeCell ref="A75:H75"/>
    <mergeCell ref="A76:H76"/>
    <mergeCell ref="A77:H77"/>
    <mergeCell ref="A79:H79"/>
    <mergeCell ref="A80:H80"/>
    <mergeCell ref="A81:H81"/>
    <mergeCell ref="A82:H82"/>
    <mergeCell ref="A78:H78"/>
  </mergeCells>
  <phoneticPr fontId="12" type="noConversion"/>
  <pageMargins left="0.59055118110236227" right="0.19685039370078741" top="0.78740157480314965" bottom="0.78740157480314965" header="0.31496062992125984" footer="0.31496062992125984"/>
  <pageSetup paperSize="9" scale="74" fitToHeight="0" orientation="portrait" r:id="rId1"/>
  <headerFooter>
    <oddFooter>&amp;CStránka &amp;P</oddFooter>
  </headerFooter>
  <rowBreaks count="1" manualBreakCount="1">
    <brk id="69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BFFD7-09EF-429F-BF41-B20A91632A1D}">
  <sheetPr>
    <pageSetUpPr fitToPage="1"/>
  </sheetPr>
  <dimension ref="A1:K58"/>
  <sheetViews>
    <sheetView view="pageBreakPreview" topLeftCell="A23" zoomScaleNormal="100" zoomScaleSheetLayoutView="100" workbookViewId="0">
      <selection activeCell="K45" sqref="K45"/>
    </sheetView>
  </sheetViews>
  <sheetFormatPr defaultColWidth="8.81640625" defaultRowHeight="13"/>
  <cols>
    <col min="1" max="1" width="7.7265625" style="80" customWidth="1"/>
    <col min="2" max="2" width="12" style="89" hidden="1" customWidth="1"/>
    <col min="3" max="3" width="17.7265625" style="89" hidden="1" customWidth="1"/>
    <col min="4" max="4" width="63.1796875" style="120" customWidth="1"/>
    <col min="5" max="5" width="7.7265625" style="89" customWidth="1"/>
    <col min="6" max="6" width="8.81640625" style="88" customWidth="1"/>
    <col min="7" max="8" width="8.81640625" style="89" customWidth="1"/>
    <col min="9" max="9" width="10.453125" style="89" customWidth="1"/>
    <col min="10" max="10" width="10" style="89" customWidth="1"/>
    <col min="11" max="11" width="8.81640625" style="89" customWidth="1"/>
    <col min="12" max="256" width="9.1796875" style="80"/>
    <col min="257" max="257" width="7.7265625" style="80" customWidth="1"/>
    <col min="258" max="259" width="0" style="80" hidden="1" customWidth="1"/>
    <col min="260" max="260" width="63.1796875" style="80" customWidth="1"/>
    <col min="261" max="261" width="7.7265625" style="80" customWidth="1"/>
    <col min="262" max="264" width="8.81640625" style="80" customWidth="1"/>
    <col min="265" max="265" width="10.453125" style="80" customWidth="1"/>
    <col min="266" max="266" width="10" style="80" customWidth="1"/>
    <col min="267" max="267" width="8.81640625" style="80" customWidth="1"/>
    <col min="268" max="512" width="9.1796875" style="80"/>
    <col min="513" max="513" width="7.7265625" style="80" customWidth="1"/>
    <col min="514" max="515" width="0" style="80" hidden="1" customWidth="1"/>
    <col min="516" max="516" width="63.1796875" style="80" customWidth="1"/>
    <col min="517" max="517" width="7.7265625" style="80" customWidth="1"/>
    <col min="518" max="520" width="8.81640625" style="80" customWidth="1"/>
    <col min="521" max="521" width="10.453125" style="80" customWidth="1"/>
    <col min="522" max="522" width="10" style="80" customWidth="1"/>
    <col min="523" max="523" width="8.81640625" style="80" customWidth="1"/>
    <col min="524" max="768" width="9.1796875" style="80"/>
    <col min="769" max="769" width="7.7265625" style="80" customWidth="1"/>
    <col min="770" max="771" width="0" style="80" hidden="1" customWidth="1"/>
    <col min="772" max="772" width="63.1796875" style="80" customWidth="1"/>
    <col min="773" max="773" width="7.7265625" style="80" customWidth="1"/>
    <col min="774" max="776" width="8.81640625" style="80" customWidth="1"/>
    <col min="777" max="777" width="10.453125" style="80" customWidth="1"/>
    <col min="778" max="778" width="10" style="80" customWidth="1"/>
    <col min="779" max="779" width="8.81640625" style="80" customWidth="1"/>
    <col min="780" max="1024" width="9.1796875" style="80"/>
    <col min="1025" max="1025" width="7.7265625" style="80" customWidth="1"/>
    <col min="1026" max="1027" width="0" style="80" hidden="1" customWidth="1"/>
    <col min="1028" max="1028" width="63.1796875" style="80" customWidth="1"/>
    <col min="1029" max="1029" width="7.7265625" style="80" customWidth="1"/>
    <col min="1030" max="1032" width="8.81640625" style="80" customWidth="1"/>
    <col min="1033" max="1033" width="10.453125" style="80" customWidth="1"/>
    <col min="1034" max="1034" width="10" style="80" customWidth="1"/>
    <col min="1035" max="1035" width="8.81640625" style="80" customWidth="1"/>
    <col min="1036" max="1280" width="9.1796875" style="80"/>
    <col min="1281" max="1281" width="7.7265625" style="80" customWidth="1"/>
    <col min="1282" max="1283" width="0" style="80" hidden="1" customWidth="1"/>
    <col min="1284" max="1284" width="63.1796875" style="80" customWidth="1"/>
    <col min="1285" max="1285" width="7.7265625" style="80" customWidth="1"/>
    <col min="1286" max="1288" width="8.81640625" style="80" customWidth="1"/>
    <col min="1289" max="1289" width="10.453125" style="80" customWidth="1"/>
    <col min="1290" max="1290" width="10" style="80" customWidth="1"/>
    <col min="1291" max="1291" width="8.81640625" style="80" customWidth="1"/>
    <col min="1292" max="1536" width="9.1796875" style="80"/>
    <col min="1537" max="1537" width="7.7265625" style="80" customWidth="1"/>
    <col min="1538" max="1539" width="0" style="80" hidden="1" customWidth="1"/>
    <col min="1540" max="1540" width="63.1796875" style="80" customWidth="1"/>
    <col min="1541" max="1541" width="7.7265625" style="80" customWidth="1"/>
    <col min="1542" max="1544" width="8.81640625" style="80" customWidth="1"/>
    <col min="1545" max="1545" width="10.453125" style="80" customWidth="1"/>
    <col min="1546" max="1546" width="10" style="80" customWidth="1"/>
    <col min="1547" max="1547" width="8.81640625" style="80" customWidth="1"/>
    <col min="1548" max="1792" width="9.1796875" style="80"/>
    <col min="1793" max="1793" width="7.7265625" style="80" customWidth="1"/>
    <col min="1794" max="1795" width="0" style="80" hidden="1" customWidth="1"/>
    <col min="1796" max="1796" width="63.1796875" style="80" customWidth="1"/>
    <col min="1797" max="1797" width="7.7265625" style="80" customWidth="1"/>
    <col min="1798" max="1800" width="8.81640625" style="80" customWidth="1"/>
    <col min="1801" max="1801" width="10.453125" style="80" customWidth="1"/>
    <col min="1802" max="1802" width="10" style="80" customWidth="1"/>
    <col min="1803" max="1803" width="8.81640625" style="80" customWidth="1"/>
    <col min="1804" max="2048" width="9.1796875" style="80"/>
    <col min="2049" max="2049" width="7.7265625" style="80" customWidth="1"/>
    <col min="2050" max="2051" width="0" style="80" hidden="1" customWidth="1"/>
    <col min="2052" max="2052" width="63.1796875" style="80" customWidth="1"/>
    <col min="2053" max="2053" width="7.7265625" style="80" customWidth="1"/>
    <col min="2054" max="2056" width="8.81640625" style="80" customWidth="1"/>
    <col min="2057" max="2057" width="10.453125" style="80" customWidth="1"/>
    <col min="2058" max="2058" width="10" style="80" customWidth="1"/>
    <col min="2059" max="2059" width="8.81640625" style="80" customWidth="1"/>
    <col min="2060" max="2304" width="9.1796875" style="80"/>
    <col min="2305" max="2305" width="7.7265625" style="80" customWidth="1"/>
    <col min="2306" max="2307" width="0" style="80" hidden="1" customWidth="1"/>
    <col min="2308" max="2308" width="63.1796875" style="80" customWidth="1"/>
    <col min="2309" max="2309" width="7.7265625" style="80" customWidth="1"/>
    <col min="2310" max="2312" width="8.81640625" style="80" customWidth="1"/>
    <col min="2313" max="2313" width="10.453125" style="80" customWidth="1"/>
    <col min="2314" max="2314" width="10" style="80" customWidth="1"/>
    <col min="2315" max="2315" width="8.81640625" style="80" customWidth="1"/>
    <col min="2316" max="2560" width="9.1796875" style="80"/>
    <col min="2561" max="2561" width="7.7265625" style="80" customWidth="1"/>
    <col min="2562" max="2563" width="0" style="80" hidden="1" customWidth="1"/>
    <col min="2564" max="2564" width="63.1796875" style="80" customWidth="1"/>
    <col min="2565" max="2565" width="7.7265625" style="80" customWidth="1"/>
    <col min="2566" max="2568" width="8.81640625" style="80" customWidth="1"/>
    <col min="2569" max="2569" width="10.453125" style="80" customWidth="1"/>
    <col min="2570" max="2570" width="10" style="80" customWidth="1"/>
    <col min="2571" max="2571" width="8.81640625" style="80" customWidth="1"/>
    <col min="2572" max="2816" width="9.1796875" style="80"/>
    <col min="2817" max="2817" width="7.7265625" style="80" customWidth="1"/>
    <col min="2818" max="2819" width="0" style="80" hidden="1" customWidth="1"/>
    <col min="2820" max="2820" width="63.1796875" style="80" customWidth="1"/>
    <col min="2821" max="2821" width="7.7265625" style="80" customWidth="1"/>
    <col min="2822" max="2824" width="8.81640625" style="80" customWidth="1"/>
    <col min="2825" max="2825" width="10.453125" style="80" customWidth="1"/>
    <col min="2826" max="2826" width="10" style="80" customWidth="1"/>
    <col min="2827" max="2827" width="8.81640625" style="80" customWidth="1"/>
    <col min="2828" max="3072" width="9.1796875" style="80"/>
    <col min="3073" max="3073" width="7.7265625" style="80" customWidth="1"/>
    <col min="3074" max="3075" width="0" style="80" hidden="1" customWidth="1"/>
    <col min="3076" max="3076" width="63.1796875" style="80" customWidth="1"/>
    <col min="3077" max="3077" width="7.7265625" style="80" customWidth="1"/>
    <col min="3078" max="3080" width="8.81640625" style="80" customWidth="1"/>
    <col min="3081" max="3081" width="10.453125" style="80" customWidth="1"/>
    <col min="3082" max="3082" width="10" style="80" customWidth="1"/>
    <col min="3083" max="3083" width="8.81640625" style="80" customWidth="1"/>
    <col min="3084" max="3328" width="9.1796875" style="80"/>
    <col min="3329" max="3329" width="7.7265625" style="80" customWidth="1"/>
    <col min="3330" max="3331" width="0" style="80" hidden="1" customWidth="1"/>
    <col min="3332" max="3332" width="63.1796875" style="80" customWidth="1"/>
    <col min="3333" max="3333" width="7.7265625" style="80" customWidth="1"/>
    <col min="3334" max="3336" width="8.81640625" style="80" customWidth="1"/>
    <col min="3337" max="3337" width="10.453125" style="80" customWidth="1"/>
    <col min="3338" max="3338" width="10" style="80" customWidth="1"/>
    <col min="3339" max="3339" width="8.81640625" style="80" customWidth="1"/>
    <col min="3340" max="3584" width="9.1796875" style="80"/>
    <col min="3585" max="3585" width="7.7265625" style="80" customWidth="1"/>
    <col min="3586" max="3587" width="0" style="80" hidden="1" customWidth="1"/>
    <col min="3588" max="3588" width="63.1796875" style="80" customWidth="1"/>
    <col min="3589" max="3589" width="7.7265625" style="80" customWidth="1"/>
    <col min="3590" max="3592" width="8.81640625" style="80" customWidth="1"/>
    <col min="3593" max="3593" width="10.453125" style="80" customWidth="1"/>
    <col min="3594" max="3594" width="10" style="80" customWidth="1"/>
    <col min="3595" max="3595" width="8.81640625" style="80" customWidth="1"/>
    <col min="3596" max="3840" width="9.1796875" style="80"/>
    <col min="3841" max="3841" width="7.7265625" style="80" customWidth="1"/>
    <col min="3842" max="3843" width="0" style="80" hidden="1" customWidth="1"/>
    <col min="3844" max="3844" width="63.1796875" style="80" customWidth="1"/>
    <col min="3845" max="3845" width="7.7265625" style="80" customWidth="1"/>
    <col min="3846" max="3848" width="8.81640625" style="80" customWidth="1"/>
    <col min="3849" max="3849" width="10.453125" style="80" customWidth="1"/>
    <col min="3850" max="3850" width="10" style="80" customWidth="1"/>
    <col min="3851" max="3851" width="8.81640625" style="80" customWidth="1"/>
    <col min="3852" max="4096" width="9.1796875" style="80"/>
    <col min="4097" max="4097" width="7.7265625" style="80" customWidth="1"/>
    <col min="4098" max="4099" width="0" style="80" hidden="1" customWidth="1"/>
    <col min="4100" max="4100" width="63.1796875" style="80" customWidth="1"/>
    <col min="4101" max="4101" width="7.7265625" style="80" customWidth="1"/>
    <col min="4102" max="4104" width="8.81640625" style="80" customWidth="1"/>
    <col min="4105" max="4105" width="10.453125" style="80" customWidth="1"/>
    <col min="4106" max="4106" width="10" style="80" customWidth="1"/>
    <col min="4107" max="4107" width="8.81640625" style="80" customWidth="1"/>
    <col min="4108" max="4352" width="9.1796875" style="80"/>
    <col min="4353" max="4353" width="7.7265625" style="80" customWidth="1"/>
    <col min="4354" max="4355" width="0" style="80" hidden="1" customWidth="1"/>
    <col min="4356" max="4356" width="63.1796875" style="80" customWidth="1"/>
    <col min="4357" max="4357" width="7.7265625" style="80" customWidth="1"/>
    <col min="4358" max="4360" width="8.81640625" style="80" customWidth="1"/>
    <col min="4361" max="4361" width="10.453125" style="80" customWidth="1"/>
    <col min="4362" max="4362" width="10" style="80" customWidth="1"/>
    <col min="4363" max="4363" width="8.81640625" style="80" customWidth="1"/>
    <col min="4364" max="4608" width="9.1796875" style="80"/>
    <col min="4609" max="4609" width="7.7265625" style="80" customWidth="1"/>
    <col min="4610" max="4611" width="0" style="80" hidden="1" customWidth="1"/>
    <col min="4612" max="4612" width="63.1796875" style="80" customWidth="1"/>
    <col min="4613" max="4613" width="7.7265625" style="80" customWidth="1"/>
    <col min="4614" max="4616" width="8.81640625" style="80" customWidth="1"/>
    <col min="4617" max="4617" width="10.453125" style="80" customWidth="1"/>
    <col min="4618" max="4618" width="10" style="80" customWidth="1"/>
    <col min="4619" max="4619" width="8.81640625" style="80" customWidth="1"/>
    <col min="4620" max="4864" width="9.1796875" style="80"/>
    <col min="4865" max="4865" width="7.7265625" style="80" customWidth="1"/>
    <col min="4866" max="4867" width="0" style="80" hidden="1" customWidth="1"/>
    <col min="4868" max="4868" width="63.1796875" style="80" customWidth="1"/>
    <col min="4869" max="4869" width="7.7265625" style="80" customWidth="1"/>
    <col min="4870" max="4872" width="8.81640625" style="80" customWidth="1"/>
    <col min="4873" max="4873" width="10.453125" style="80" customWidth="1"/>
    <col min="4874" max="4874" width="10" style="80" customWidth="1"/>
    <col min="4875" max="4875" width="8.81640625" style="80" customWidth="1"/>
    <col min="4876" max="5120" width="9.1796875" style="80"/>
    <col min="5121" max="5121" width="7.7265625" style="80" customWidth="1"/>
    <col min="5122" max="5123" width="0" style="80" hidden="1" customWidth="1"/>
    <col min="5124" max="5124" width="63.1796875" style="80" customWidth="1"/>
    <col min="5125" max="5125" width="7.7265625" style="80" customWidth="1"/>
    <col min="5126" max="5128" width="8.81640625" style="80" customWidth="1"/>
    <col min="5129" max="5129" width="10.453125" style="80" customWidth="1"/>
    <col min="5130" max="5130" width="10" style="80" customWidth="1"/>
    <col min="5131" max="5131" width="8.81640625" style="80" customWidth="1"/>
    <col min="5132" max="5376" width="9.1796875" style="80"/>
    <col min="5377" max="5377" width="7.7265625" style="80" customWidth="1"/>
    <col min="5378" max="5379" width="0" style="80" hidden="1" customWidth="1"/>
    <col min="5380" max="5380" width="63.1796875" style="80" customWidth="1"/>
    <col min="5381" max="5381" width="7.7265625" style="80" customWidth="1"/>
    <col min="5382" max="5384" width="8.81640625" style="80" customWidth="1"/>
    <col min="5385" max="5385" width="10.453125" style="80" customWidth="1"/>
    <col min="5386" max="5386" width="10" style="80" customWidth="1"/>
    <col min="5387" max="5387" width="8.81640625" style="80" customWidth="1"/>
    <col min="5388" max="5632" width="9.1796875" style="80"/>
    <col min="5633" max="5633" width="7.7265625" style="80" customWidth="1"/>
    <col min="5634" max="5635" width="0" style="80" hidden="1" customWidth="1"/>
    <col min="5636" max="5636" width="63.1796875" style="80" customWidth="1"/>
    <col min="5637" max="5637" width="7.7265625" style="80" customWidth="1"/>
    <col min="5638" max="5640" width="8.81640625" style="80" customWidth="1"/>
    <col min="5641" max="5641" width="10.453125" style="80" customWidth="1"/>
    <col min="5642" max="5642" width="10" style="80" customWidth="1"/>
    <col min="5643" max="5643" width="8.81640625" style="80" customWidth="1"/>
    <col min="5644" max="5888" width="9.1796875" style="80"/>
    <col min="5889" max="5889" width="7.7265625" style="80" customWidth="1"/>
    <col min="5890" max="5891" width="0" style="80" hidden="1" customWidth="1"/>
    <col min="5892" max="5892" width="63.1796875" style="80" customWidth="1"/>
    <col min="5893" max="5893" width="7.7265625" style="80" customWidth="1"/>
    <col min="5894" max="5896" width="8.81640625" style="80" customWidth="1"/>
    <col min="5897" max="5897" width="10.453125" style="80" customWidth="1"/>
    <col min="5898" max="5898" width="10" style="80" customWidth="1"/>
    <col min="5899" max="5899" width="8.81640625" style="80" customWidth="1"/>
    <col min="5900" max="6144" width="9.1796875" style="80"/>
    <col min="6145" max="6145" width="7.7265625" style="80" customWidth="1"/>
    <col min="6146" max="6147" width="0" style="80" hidden="1" customWidth="1"/>
    <col min="6148" max="6148" width="63.1796875" style="80" customWidth="1"/>
    <col min="6149" max="6149" width="7.7265625" style="80" customWidth="1"/>
    <col min="6150" max="6152" width="8.81640625" style="80" customWidth="1"/>
    <col min="6153" max="6153" width="10.453125" style="80" customWidth="1"/>
    <col min="6154" max="6154" width="10" style="80" customWidth="1"/>
    <col min="6155" max="6155" width="8.81640625" style="80" customWidth="1"/>
    <col min="6156" max="6400" width="9.1796875" style="80"/>
    <col min="6401" max="6401" width="7.7265625" style="80" customWidth="1"/>
    <col min="6402" max="6403" width="0" style="80" hidden="1" customWidth="1"/>
    <col min="6404" max="6404" width="63.1796875" style="80" customWidth="1"/>
    <col min="6405" max="6405" width="7.7265625" style="80" customWidth="1"/>
    <col min="6406" max="6408" width="8.81640625" style="80" customWidth="1"/>
    <col min="6409" max="6409" width="10.453125" style="80" customWidth="1"/>
    <col min="6410" max="6410" width="10" style="80" customWidth="1"/>
    <col min="6411" max="6411" width="8.81640625" style="80" customWidth="1"/>
    <col min="6412" max="6656" width="9.1796875" style="80"/>
    <col min="6657" max="6657" width="7.7265625" style="80" customWidth="1"/>
    <col min="6658" max="6659" width="0" style="80" hidden="1" customWidth="1"/>
    <col min="6660" max="6660" width="63.1796875" style="80" customWidth="1"/>
    <col min="6661" max="6661" width="7.7265625" style="80" customWidth="1"/>
    <col min="6662" max="6664" width="8.81640625" style="80" customWidth="1"/>
    <col min="6665" max="6665" width="10.453125" style="80" customWidth="1"/>
    <col min="6666" max="6666" width="10" style="80" customWidth="1"/>
    <col min="6667" max="6667" width="8.81640625" style="80" customWidth="1"/>
    <col min="6668" max="6912" width="9.1796875" style="80"/>
    <col min="6913" max="6913" width="7.7265625" style="80" customWidth="1"/>
    <col min="6914" max="6915" width="0" style="80" hidden="1" customWidth="1"/>
    <col min="6916" max="6916" width="63.1796875" style="80" customWidth="1"/>
    <col min="6917" max="6917" width="7.7265625" style="80" customWidth="1"/>
    <col min="6918" max="6920" width="8.81640625" style="80" customWidth="1"/>
    <col min="6921" max="6921" width="10.453125" style="80" customWidth="1"/>
    <col min="6922" max="6922" width="10" style="80" customWidth="1"/>
    <col min="6923" max="6923" width="8.81640625" style="80" customWidth="1"/>
    <col min="6924" max="7168" width="9.1796875" style="80"/>
    <col min="7169" max="7169" width="7.7265625" style="80" customWidth="1"/>
    <col min="7170" max="7171" width="0" style="80" hidden="1" customWidth="1"/>
    <col min="7172" max="7172" width="63.1796875" style="80" customWidth="1"/>
    <col min="7173" max="7173" width="7.7265625" style="80" customWidth="1"/>
    <col min="7174" max="7176" width="8.81640625" style="80" customWidth="1"/>
    <col min="7177" max="7177" width="10.453125" style="80" customWidth="1"/>
    <col min="7178" max="7178" width="10" style="80" customWidth="1"/>
    <col min="7179" max="7179" width="8.81640625" style="80" customWidth="1"/>
    <col min="7180" max="7424" width="9.1796875" style="80"/>
    <col min="7425" max="7425" width="7.7265625" style="80" customWidth="1"/>
    <col min="7426" max="7427" width="0" style="80" hidden="1" customWidth="1"/>
    <col min="7428" max="7428" width="63.1796875" style="80" customWidth="1"/>
    <col min="7429" max="7429" width="7.7265625" style="80" customWidth="1"/>
    <col min="7430" max="7432" width="8.81640625" style="80" customWidth="1"/>
    <col min="7433" max="7433" width="10.453125" style="80" customWidth="1"/>
    <col min="7434" max="7434" width="10" style="80" customWidth="1"/>
    <col min="7435" max="7435" width="8.81640625" style="80" customWidth="1"/>
    <col min="7436" max="7680" width="9.1796875" style="80"/>
    <col min="7681" max="7681" width="7.7265625" style="80" customWidth="1"/>
    <col min="7682" max="7683" width="0" style="80" hidden="1" customWidth="1"/>
    <col min="7684" max="7684" width="63.1796875" style="80" customWidth="1"/>
    <col min="7685" max="7685" width="7.7265625" style="80" customWidth="1"/>
    <col min="7686" max="7688" width="8.81640625" style="80" customWidth="1"/>
    <col min="7689" max="7689" width="10.453125" style="80" customWidth="1"/>
    <col min="7690" max="7690" width="10" style="80" customWidth="1"/>
    <col min="7691" max="7691" width="8.81640625" style="80" customWidth="1"/>
    <col min="7692" max="7936" width="9.1796875" style="80"/>
    <col min="7937" max="7937" width="7.7265625" style="80" customWidth="1"/>
    <col min="7938" max="7939" width="0" style="80" hidden="1" customWidth="1"/>
    <col min="7940" max="7940" width="63.1796875" style="80" customWidth="1"/>
    <col min="7941" max="7941" width="7.7265625" style="80" customWidth="1"/>
    <col min="7942" max="7944" width="8.81640625" style="80" customWidth="1"/>
    <col min="7945" max="7945" width="10.453125" style="80" customWidth="1"/>
    <col min="7946" max="7946" width="10" style="80" customWidth="1"/>
    <col min="7947" max="7947" width="8.81640625" style="80" customWidth="1"/>
    <col min="7948" max="8192" width="9.1796875" style="80"/>
    <col min="8193" max="8193" width="7.7265625" style="80" customWidth="1"/>
    <col min="8194" max="8195" width="0" style="80" hidden="1" customWidth="1"/>
    <col min="8196" max="8196" width="63.1796875" style="80" customWidth="1"/>
    <col min="8197" max="8197" width="7.7265625" style="80" customWidth="1"/>
    <col min="8198" max="8200" width="8.81640625" style="80" customWidth="1"/>
    <col min="8201" max="8201" width="10.453125" style="80" customWidth="1"/>
    <col min="8202" max="8202" width="10" style="80" customWidth="1"/>
    <col min="8203" max="8203" width="8.81640625" style="80" customWidth="1"/>
    <col min="8204" max="8448" width="9.1796875" style="80"/>
    <col min="8449" max="8449" width="7.7265625" style="80" customWidth="1"/>
    <col min="8450" max="8451" width="0" style="80" hidden="1" customWidth="1"/>
    <col min="8452" max="8452" width="63.1796875" style="80" customWidth="1"/>
    <col min="8453" max="8453" width="7.7265625" style="80" customWidth="1"/>
    <col min="8454" max="8456" width="8.81640625" style="80" customWidth="1"/>
    <col min="8457" max="8457" width="10.453125" style="80" customWidth="1"/>
    <col min="8458" max="8458" width="10" style="80" customWidth="1"/>
    <col min="8459" max="8459" width="8.81640625" style="80" customWidth="1"/>
    <col min="8460" max="8704" width="9.1796875" style="80"/>
    <col min="8705" max="8705" width="7.7265625" style="80" customWidth="1"/>
    <col min="8706" max="8707" width="0" style="80" hidden="1" customWidth="1"/>
    <col min="8708" max="8708" width="63.1796875" style="80" customWidth="1"/>
    <col min="8709" max="8709" width="7.7265625" style="80" customWidth="1"/>
    <col min="8710" max="8712" width="8.81640625" style="80" customWidth="1"/>
    <col min="8713" max="8713" width="10.453125" style="80" customWidth="1"/>
    <col min="8714" max="8714" width="10" style="80" customWidth="1"/>
    <col min="8715" max="8715" width="8.81640625" style="80" customWidth="1"/>
    <col min="8716" max="8960" width="9.1796875" style="80"/>
    <col min="8961" max="8961" width="7.7265625" style="80" customWidth="1"/>
    <col min="8962" max="8963" width="0" style="80" hidden="1" customWidth="1"/>
    <col min="8964" max="8964" width="63.1796875" style="80" customWidth="1"/>
    <col min="8965" max="8965" width="7.7265625" style="80" customWidth="1"/>
    <col min="8966" max="8968" width="8.81640625" style="80" customWidth="1"/>
    <col min="8969" max="8969" width="10.453125" style="80" customWidth="1"/>
    <col min="8970" max="8970" width="10" style="80" customWidth="1"/>
    <col min="8971" max="8971" width="8.81640625" style="80" customWidth="1"/>
    <col min="8972" max="9216" width="9.1796875" style="80"/>
    <col min="9217" max="9217" width="7.7265625" style="80" customWidth="1"/>
    <col min="9218" max="9219" width="0" style="80" hidden="1" customWidth="1"/>
    <col min="9220" max="9220" width="63.1796875" style="80" customWidth="1"/>
    <col min="9221" max="9221" width="7.7265625" style="80" customWidth="1"/>
    <col min="9222" max="9224" width="8.81640625" style="80" customWidth="1"/>
    <col min="9225" max="9225" width="10.453125" style="80" customWidth="1"/>
    <col min="9226" max="9226" width="10" style="80" customWidth="1"/>
    <col min="9227" max="9227" width="8.81640625" style="80" customWidth="1"/>
    <col min="9228" max="9472" width="9.1796875" style="80"/>
    <col min="9473" max="9473" width="7.7265625" style="80" customWidth="1"/>
    <col min="9474" max="9475" width="0" style="80" hidden="1" customWidth="1"/>
    <col min="9476" max="9476" width="63.1796875" style="80" customWidth="1"/>
    <col min="9477" max="9477" width="7.7265625" style="80" customWidth="1"/>
    <col min="9478" max="9480" width="8.81640625" style="80" customWidth="1"/>
    <col min="9481" max="9481" width="10.453125" style="80" customWidth="1"/>
    <col min="9482" max="9482" width="10" style="80" customWidth="1"/>
    <col min="9483" max="9483" width="8.81640625" style="80" customWidth="1"/>
    <col min="9484" max="9728" width="9.1796875" style="80"/>
    <col min="9729" max="9729" width="7.7265625" style="80" customWidth="1"/>
    <col min="9730" max="9731" width="0" style="80" hidden="1" customWidth="1"/>
    <col min="9732" max="9732" width="63.1796875" style="80" customWidth="1"/>
    <col min="9733" max="9733" width="7.7265625" style="80" customWidth="1"/>
    <col min="9734" max="9736" width="8.81640625" style="80" customWidth="1"/>
    <col min="9737" max="9737" width="10.453125" style="80" customWidth="1"/>
    <col min="9738" max="9738" width="10" style="80" customWidth="1"/>
    <col min="9739" max="9739" width="8.81640625" style="80" customWidth="1"/>
    <col min="9740" max="9984" width="9.1796875" style="80"/>
    <col min="9985" max="9985" width="7.7265625" style="80" customWidth="1"/>
    <col min="9986" max="9987" width="0" style="80" hidden="1" customWidth="1"/>
    <col min="9988" max="9988" width="63.1796875" style="80" customWidth="1"/>
    <col min="9989" max="9989" width="7.7265625" style="80" customWidth="1"/>
    <col min="9990" max="9992" width="8.81640625" style="80" customWidth="1"/>
    <col min="9993" max="9993" width="10.453125" style="80" customWidth="1"/>
    <col min="9994" max="9994" width="10" style="80" customWidth="1"/>
    <col min="9995" max="9995" width="8.81640625" style="80" customWidth="1"/>
    <col min="9996" max="10240" width="9.1796875" style="80"/>
    <col min="10241" max="10241" width="7.7265625" style="80" customWidth="1"/>
    <col min="10242" max="10243" width="0" style="80" hidden="1" customWidth="1"/>
    <col min="10244" max="10244" width="63.1796875" style="80" customWidth="1"/>
    <col min="10245" max="10245" width="7.7265625" style="80" customWidth="1"/>
    <col min="10246" max="10248" width="8.81640625" style="80" customWidth="1"/>
    <col min="10249" max="10249" width="10.453125" style="80" customWidth="1"/>
    <col min="10250" max="10250" width="10" style="80" customWidth="1"/>
    <col min="10251" max="10251" width="8.81640625" style="80" customWidth="1"/>
    <col min="10252" max="10496" width="9.1796875" style="80"/>
    <col min="10497" max="10497" width="7.7265625" style="80" customWidth="1"/>
    <col min="10498" max="10499" width="0" style="80" hidden="1" customWidth="1"/>
    <col min="10500" max="10500" width="63.1796875" style="80" customWidth="1"/>
    <col min="10501" max="10501" width="7.7265625" style="80" customWidth="1"/>
    <col min="10502" max="10504" width="8.81640625" style="80" customWidth="1"/>
    <col min="10505" max="10505" width="10.453125" style="80" customWidth="1"/>
    <col min="10506" max="10506" width="10" style="80" customWidth="1"/>
    <col min="10507" max="10507" width="8.81640625" style="80" customWidth="1"/>
    <col min="10508" max="10752" width="9.1796875" style="80"/>
    <col min="10753" max="10753" width="7.7265625" style="80" customWidth="1"/>
    <col min="10754" max="10755" width="0" style="80" hidden="1" customWidth="1"/>
    <col min="10756" max="10756" width="63.1796875" style="80" customWidth="1"/>
    <col min="10757" max="10757" width="7.7265625" style="80" customWidth="1"/>
    <col min="10758" max="10760" width="8.81640625" style="80" customWidth="1"/>
    <col min="10761" max="10761" width="10.453125" style="80" customWidth="1"/>
    <col min="10762" max="10762" width="10" style="80" customWidth="1"/>
    <col min="10763" max="10763" width="8.81640625" style="80" customWidth="1"/>
    <col min="10764" max="11008" width="9.1796875" style="80"/>
    <col min="11009" max="11009" width="7.7265625" style="80" customWidth="1"/>
    <col min="11010" max="11011" width="0" style="80" hidden="1" customWidth="1"/>
    <col min="11012" max="11012" width="63.1796875" style="80" customWidth="1"/>
    <col min="11013" max="11013" width="7.7265625" style="80" customWidth="1"/>
    <col min="11014" max="11016" width="8.81640625" style="80" customWidth="1"/>
    <col min="11017" max="11017" width="10.453125" style="80" customWidth="1"/>
    <col min="11018" max="11018" width="10" style="80" customWidth="1"/>
    <col min="11019" max="11019" width="8.81640625" style="80" customWidth="1"/>
    <col min="11020" max="11264" width="9.1796875" style="80"/>
    <col min="11265" max="11265" width="7.7265625" style="80" customWidth="1"/>
    <col min="11266" max="11267" width="0" style="80" hidden="1" customWidth="1"/>
    <col min="11268" max="11268" width="63.1796875" style="80" customWidth="1"/>
    <col min="11269" max="11269" width="7.7265625" style="80" customWidth="1"/>
    <col min="11270" max="11272" width="8.81640625" style="80" customWidth="1"/>
    <col min="11273" max="11273" width="10.453125" style="80" customWidth="1"/>
    <col min="11274" max="11274" width="10" style="80" customWidth="1"/>
    <col min="11275" max="11275" width="8.81640625" style="80" customWidth="1"/>
    <col min="11276" max="11520" width="9.1796875" style="80"/>
    <col min="11521" max="11521" width="7.7265625" style="80" customWidth="1"/>
    <col min="11522" max="11523" width="0" style="80" hidden="1" customWidth="1"/>
    <col min="11524" max="11524" width="63.1796875" style="80" customWidth="1"/>
    <col min="11525" max="11525" width="7.7265625" style="80" customWidth="1"/>
    <col min="11526" max="11528" width="8.81640625" style="80" customWidth="1"/>
    <col min="11529" max="11529" width="10.453125" style="80" customWidth="1"/>
    <col min="11530" max="11530" width="10" style="80" customWidth="1"/>
    <col min="11531" max="11531" width="8.81640625" style="80" customWidth="1"/>
    <col min="11532" max="11776" width="9.1796875" style="80"/>
    <col min="11777" max="11777" width="7.7265625" style="80" customWidth="1"/>
    <col min="11778" max="11779" width="0" style="80" hidden="1" customWidth="1"/>
    <col min="11780" max="11780" width="63.1796875" style="80" customWidth="1"/>
    <col min="11781" max="11781" width="7.7265625" style="80" customWidth="1"/>
    <col min="11782" max="11784" width="8.81640625" style="80" customWidth="1"/>
    <col min="11785" max="11785" width="10.453125" style="80" customWidth="1"/>
    <col min="11786" max="11786" width="10" style="80" customWidth="1"/>
    <col min="11787" max="11787" width="8.81640625" style="80" customWidth="1"/>
    <col min="11788" max="12032" width="9.1796875" style="80"/>
    <col min="12033" max="12033" width="7.7265625" style="80" customWidth="1"/>
    <col min="12034" max="12035" width="0" style="80" hidden="1" customWidth="1"/>
    <col min="12036" max="12036" width="63.1796875" style="80" customWidth="1"/>
    <col min="12037" max="12037" width="7.7265625" style="80" customWidth="1"/>
    <col min="12038" max="12040" width="8.81640625" style="80" customWidth="1"/>
    <col min="12041" max="12041" width="10.453125" style="80" customWidth="1"/>
    <col min="12042" max="12042" width="10" style="80" customWidth="1"/>
    <col min="12043" max="12043" width="8.81640625" style="80" customWidth="1"/>
    <col min="12044" max="12288" width="9.1796875" style="80"/>
    <col min="12289" max="12289" width="7.7265625" style="80" customWidth="1"/>
    <col min="12290" max="12291" width="0" style="80" hidden="1" customWidth="1"/>
    <col min="12292" max="12292" width="63.1796875" style="80" customWidth="1"/>
    <col min="12293" max="12293" width="7.7265625" style="80" customWidth="1"/>
    <col min="12294" max="12296" width="8.81640625" style="80" customWidth="1"/>
    <col min="12297" max="12297" width="10.453125" style="80" customWidth="1"/>
    <col min="12298" max="12298" width="10" style="80" customWidth="1"/>
    <col min="12299" max="12299" width="8.81640625" style="80" customWidth="1"/>
    <col min="12300" max="12544" width="9.1796875" style="80"/>
    <col min="12545" max="12545" width="7.7265625" style="80" customWidth="1"/>
    <col min="12546" max="12547" width="0" style="80" hidden="1" customWidth="1"/>
    <col min="12548" max="12548" width="63.1796875" style="80" customWidth="1"/>
    <col min="12549" max="12549" width="7.7265625" style="80" customWidth="1"/>
    <col min="12550" max="12552" width="8.81640625" style="80" customWidth="1"/>
    <col min="12553" max="12553" width="10.453125" style="80" customWidth="1"/>
    <col min="12554" max="12554" width="10" style="80" customWidth="1"/>
    <col min="12555" max="12555" width="8.81640625" style="80" customWidth="1"/>
    <col min="12556" max="12800" width="9.1796875" style="80"/>
    <col min="12801" max="12801" width="7.7265625" style="80" customWidth="1"/>
    <col min="12802" max="12803" width="0" style="80" hidden="1" customWidth="1"/>
    <col min="12804" max="12804" width="63.1796875" style="80" customWidth="1"/>
    <col min="12805" max="12805" width="7.7265625" style="80" customWidth="1"/>
    <col min="12806" max="12808" width="8.81640625" style="80" customWidth="1"/>
    <col min="12809" max="12809" width="10.453125" style="80" customWidth="1"/>
    <col min="12810" max="12810" width="10" style="80" customWidth="1"/>
    <col min="12811" max="12811" width="8.81640625" style="80" customWidth="1"/>
    <col min="12812" max="13056" width="9.1796875" style="80"/>
    <col min="13057" max="13057" width="7.7265625" style="80" customWidth="1"/>
    <col min="13058" max="13059" width="0" style="80" hidden="1" customWidth="1"/>
    <col min="13060" max="13060" width="63.1796875" style="80" customWidth="1"/>
    <col min="13061" max="13061" width="7.7265625" style="80" customWidth="1"/>
    <col min="13062" max="13064" width="8.81640625" style="80" customWidth="1"/>
    <col min="13065" max="13065" width="10.453125" style="80" customWidth="1"/>
    <col min="13066" max="13066" width="10" style="80" customWidth="1"/>
    <col min="13067" max="13067" width="8.81640625" style="80" customWidth="1"/>
    <col min="13068" max="13312" width="9.1796875" style="80"/>
    <col min="13313" max="13313" width="7.7265625" style="80" customWidth="1"/>
    <col min="13314" max="13315" width="0" style="80" hidden="1" customWidth="1"/>
    <col min="13316" max="13316" width="63.1796875" style="80" customWidth="1"/>
    <col min="13317" max="13317" width="7.7265625" style="80" customWidth="1"/>
    <col min="13318" max="13320" width="8.81640625" style="80" customWidth="1"/>
    <col min="13321" max="13321" width="10.453125" style="80" customWidth="1"/>
    <col min="13322" max="13322" width="10" style="80" customWidth="1"/>
    <col min="13323" max="13323" width="8.81640625" style="80" customWidth="1"/>
    <col min="13324" max="13568" width="9.1796875" style="80"/>
    <col min="13569" max="13569" width="7.7265625" style="80" customWidth="1"/>
    <col min="13570" max="13571" width="0" style="80" hidden="1" customWidth="1"/>
    <col min="13572" max="13572" width="63.1796875" style="80" customWidth="1"/>
    <col min="13573" max="13573" width="7.7265625" style="80" customWidth="1"/>
    <col min="13574" max="13576" width="8.81640625" style="80" customWidth="1"/>
    <col min="13577" max="13577" width="10.453125" style="80" customWidth="1"/>
    <col min="13578" max="13578" width="10" style="80" customWidth="1"/>
    <col min="13579" max="13579" width="8.81640625" style="80" customWidth="1"/>
    <col min="13580" max="13824" width="9.1796875" style="80"/>
    <col min="13825" max="13825" width="7.7265625" style="80" customWidth="1"/>
    <col min="13826" max="13827" width="0" style="80" hidden="1" customWidth="1"/>
    <col min="13828" max="13828" width="63.1796875" style="80" customWidth="1"/>
    <col min="13829" max="13829" width="7.7265625" style="80" customWidth="1"/>
    <col min="13830" max="13832" width="8.81640625" style="80" customWidth="1"/>
    <col min="13833" max="13833" width="10.453125" style="80" customWidth="1"/>
    <col min="13834" max="13834" width="10" style="80" customWidth="1"/>
    <col min="13835" max="13835" width="8.81640625" style="80" customWidth="1"/>
    <col min="13836" max="14080" width="9.1796875" style="80"/>
    <col min="14081" max="14081" width="7.7265625" style="80" customWidth="1"/>
    <col min="14082" max="14083" width="0" style="80" hidden="1" customWidth="1"/>
    <col min="14084" max="14084" width="63.1796875" style="80" customWidth="1"/>
    <col min="14085" max="14085" width="7.7265625" style="80" customWidth="1"/>
    <col min="14086" max="14088" width="8.81640625" style="80" customWidth="1"/>
    <col min="14089" max="14089" width="10.453125" style="80" customWidth="1"/>
    <col min="14090" max="14090" width="10" style="80" customWidth="1"/>
    <col min="14091" max="14091" width="8.81640625" style="80" customWidth="1"/>
    <col min="14092" max="14336" width="9.1796875" style="80"/>
    <col min="14337" max="14337" width="7.7265625" style="80" customWidth="1"/>
    <col min="14338" max="14339" width="0" style="80" hidden="1" customWidth="1"/>
    <col min="14340" max="14340" width="63.1796875" style="80" customWidth="1"/>
    <col min="14341" max="14341" width="7.7265625" style="80" customWidth="1"/>
    <col min="14342" max="14344" width="8.81640625" style="80" customWidth="1"/>
    <col min="14345" max="14345" width="10.453125" style="80" customWidth="1"/>
    <col min="14346" max="14346" width="10" style="80" customWidth="1"/>
    <col min="14347" max="14347" width="8.81640625" style="80" customWidth="1"/>
    <col min="14348" max="14592" width="9.1796875" style="80"/>
    <col min="14593" max="14593" width="7.7265625" style="80" customWidth="1"/>
    <col min="14594" max="14595" width="0" style="80" hidden="1" customWidth="1"/>
    <col min="14596" max="14596" width="63.1796875" style="80" customWidth="1"/>
    <col min="14597" max="14597" width="7.7265625" style="80" customWidth="1"/>
    <col min="14598" max="14600" width="8.81640625" style="80" customWidth="1"/>
    <col min="14601" max="14601" width="10.453125" style="80" customWidth="1"/>
    <col min="14602" max="14602" width="10" style="80" customWidth="1"/>
    <col min="14603" max="14603" width="8.81640625" style="80" customWidth="1"/>
    <col min="14604" max="14848" width="9.1796875" style="80"/>
    <col min="14849" max="14849" width="7.7265625" style="80" customWidth="1"/>
    <col min="14850" max="14851" width="0" style="80" hidden="1" customWidth="1"/>
    <col min="14852" max="14852" width="63.1796875" style="80" customWidth="1"/>
    <col min="14853" max="14853" width="7.7265625" style="80" customWidth="1"/>
    <col min="14854" max="14856" width="8.81640625" style="80" customWidth="1"/>
    <col min="14857" max="14857" width="10.453125" style="80" customWidth="1"/>
    <col min="14858" max="14858" width="10" style="80" customWidth="1"/>
    <col min="14859" max="14859" width="8.81640625" style="80" customWidth="1"/>
    <col min="14860" max="15104" width="9.1796875" style="80"/>
    <col min="15105" max="15105" width="7.7265625" style="80" customWidth="1"/>
    <col min="15106" max="15107" width="0" style="80" hidden="1" customWidth="1"/>
    <col min="15108" max="15108" width="63.1796875" style="80" customWidth="1"/>
    <col min="15109" max="15109" width="7.7265625" style="80" customWidth="1"/>
    <col min="15110" max="15112" width="8.81640625" style="80" customWidth="1"/>
    <col min="15113" max="15113" width="10.453125" style="80" customWidth="1"/>
    <col min="15114" max="15114" width="10" style="80" customWidth="1"/>
    <col min="15115" max="15115" width="8.81640625" style="80" customWidth="1"/>
    <col min="15116" max="15360" width="9.1796875" style="80"/>
    <col min="15361" max="15361" width="7.7265625" style="80" customWidth="1"/>
    <col min="15362" max="15363" width="0" style="80" hidden="1" customWidth="1"/>
    <col min="15364" max="15364" width="63.1796875" style="80" customWidth="1"/>
    <col min="15365" max="15365" width="7.7265625" style="80" customWidth="1"/>
    <col min="15366" max="15368" width="8.81640625" style="80" customWidth="1"/>
    <col min="15369" max="15369" width="10.453125" style="80" customWidth="1"/>
    <col min="15370" max="15370" width="10" style="80" customWidth="1"/>
    <col min="15371" max="15371" width="8.81640625" style="80" customWidth="1"/>
    <col min="15372" max="15616" width="9.1796875" style="80"/>
    <col min="15617" max="15617" width="7.7265625" style="80" customWidth="1"/>
    <col min="15618" max="15619" width="0" style="80" hidden="1" customWidth="1"/>
    <col min="15620" max="15620" width="63.1796875" style="80" customWidth="1"/>
    <col min="15621" max="15621" width="7.7265625" style="80" customWidth="1"/>
    <col min="15622" max="15624" width="8.81640625" style="80" customWidth="1"/>
    <col min="15625" max="15625" width="10.453125" style="80" customWidth="1"/>
    <col min="15626" max="15626" width="10" style="80" customWidth="1"/>
    <col min="15627" max="15627" width="8.81640625" style="80" customWidth="1"/>
    <col min="15628" max="15872" width="9.1796875" style="80"/>
    <col min="15873" max="15873" width="7.7265625" style="80" customWidth="1"/>
    <col min="15874" max="15875" width="0" style="80" hidden="1" customWidth="1"/>
    <col min="15876" max="15876" width="63.1796875" style="80" customWidth="1"/>
    <col min="15877" max="15877" width="7.7265625" style="80" customWidth="1"/>
    <col min="15878" max="15880" width="8.81640625" style="80" customWidth="1"/>
    <col min="15881" max="15881" width="10.453125" style="80" customWidth="1"/>
    <col min="15882" max="15882" width="10" style="80" customWidth="1"/>
    <col min="15883" max="15883" width="8.81640625" style="80" customWidth="1"/>
    <col min="15884" max="16128" width="9.1796875" style="80"/>
    <col min="16129" max="16129" width="7.7265625" style="80" customWidth="1"/>
    <col min="16130" max="16131" width="0" style="80" hidden="1" customWidth="1"/>
    <col min="16132" max="16132" width="63.1796875" style="80" customWidth="1"/>
    <col min="16133" max="16133" width="7.7265625" style="80" customWidth="1"/>
    <col min="16134" max="16136" width="8.81640625" style="80" customWidth="1"/>
    <col min="16137" max="16137" width="10.453125" style="80" customWidth="1"/>
    <col min="16138" max="16138" width="10" style="80" customWidth="1"/>
    <col min="16139" max="16139" width="8.81640625" style="80" customWidth="1"/>
    <col min="16140" max="16384" width="9.1796875" style="80"/>
  </cols>
  <sheetData>
    <row r="1" spans="1:11" s="67" customFormat="1" ht="16" thickBot="1">
      <c r="B1" s="68"/>
      <c r="C1" s="68"/>
      <c r="E1" s="68"/>
      <c r="F1" s="69"/>
      <c r="G1" s="68"/>
      <c r="H1" s="68"/>
      <c r="I1" s="68"/>
      <c r="J1" s="68"/>
      <c r="K1" s="68"/>
    </row>
    <row r="2" spans="1:11" s="75" customFormat="1" ht="16" thickBot="1">
      <c r="A2" s="70"/>
      <c r="B2" s="71"/>
      <c r="C2" s="71"/>
      <c r="D2" s="72" t="s">
        <v>77</v>
      </c>
      <c r="E2" s="71"/>
      <c r="F2" s="73"/>
      <c r="G2" s="71"/>
      <c r="H2" s="71"/>
      <c r="I2" s="71"/>
      <c r="J2" s="71"/>
      <c r="K2" s="74">
        <f>K6+K12+K15+K21+K24+K27+K45</f>
        <v>181892</v>
      </c>
    </row>
    <row r="3" spans="1:11" ht="23.25" customHeight="1" thickBot="1">
      <c r="A3" s="76" t="s">
        <v>78</v>
      </c>
      <c r="B3" s="77" t="s">
        <v>79</v>
      </c>
      <c r="C3" s="77" t="s">
        <v>80</v>
      </c>
      <c r="D3" s="77" t="s">
        <v>9</v>
      </c>
      <c r="E3" s="77" t="s">
        <v>10</v>
      </c>
      <c r="F3" s="78" t="s">
        <v>22</v>
      </c>
      <c r="G3" s="79" t="s">
        <v>81</v>
      </c>
      <c r="H3" s="79" t="s">
        <v>82</v>
      </c>
      <c r="I3" s="79" t="s">
        <v>83</v>
      </c>
      <c r="J3" s="79" t="s">
        <v>84</v>
      </c>
      <c r="K3" s="76" t="s">
        <v>85</v>
      </c>
    </row>
    <row r="4" spans="1:11" ht="15.5">
      <c r="A4" s="81"/>
      <c r="B4" s="82"/>
      <c r="C4" s="82"/>
      <c r="D4" s="83" t="s">
        <v>86</v>
      </c>
      <c r="E4" s="82"/>
      <c r="F4" s="84"/>
      <c r="G4" s="85"/>
      <c r="H4" s="85"/>
      <c r="I4" s="85"/>
      <c r="J4" s="85"/>
      <c r="K4" s="85"/>
    </row>
    <row r="5" spans="1:11" ht="26">
      <c r="B5" s="86"/>
      <c r="C5" s="86"/>
      <c r="D5" s="87" t="s">
        <v>87</v>
      </c>
      <c r="E5" s="86"/>
    </row>
    <row r="6" spans="1:11" ht="17.25" customHeight="1">
      <c r="A6" s="90"/>
      <c r="B6" s="91"/>
      <c r="C6" s="91"/>
      <c r="D6" s="92"/>
      <c r="E6" s="91"/>
      <c r="F6" s="93"/>
      <c r="G6" s="91"/>
      <c r="H6" s="91"/>
      <c r="I6" s="91"/>
      <c r="J6" s="91"/>
      <c r="K6" s="93">
        <f>SUM(K7:K11)</f>
        <v>14150</v>
      </c>
    </row>
    <row r="7" spans="1:11">
      <c r="A7" s="94"/>
      <c r="B7" s="95"/>
      <c r="C7" s="96"/>
      <c r="D7" s="97" t="s">
        <v>88</v>
      </c>
      <c r="E7" s="98" t="s">
        <v>22</v>
      </c>
      <c r="F7" s="99">
        <v>1</v>
      </c>
      <c r="G7" s="100">
        <v>8850</v>
      </c>
      <c r="H7" s="100">
        <v>3500</v>
      </c>
      <c r="I7" s="100">
        <f>G7*F7</f>
        <v>8850</v>
      </c>
      <c r="J7" s="100">
        <f>H7*F7</f>
        <v>3500</v>
      </c>
      <c r="K7" s="101">
        <f>SUM(I7:J7)</f>
        <v>12350</v>
      </c>
    </row>
    <row r="8" spans="1:11">
      <c r="A8" s="94"/>
      <c r="B8" s="95"/>
      <c r="C8" s="96"/>
      <c r="D8" s="97" t="s">
        <v>89</v>
      </c>
      <c r="E8" s="98" t="s">
        <v>22</v>
      </c>
      <c r="F8" s="99"/>
      <c r="G8" s="100">
        <v>0</v>
      </c>
      <c r="H8" s="100">
        <v>0</v>
      </c>
      <c r="I8" s="100">
        <f>G8*F8</f>
        <v>0</v>
      </c>
      <c r="J8" s="100">
        <f>H8*F8</f>
        <v>0</v>
      </c>
      <c r="K8" s="101">
        <f>SUM(I8:J8)</f>
        <v>0</v>
      </c>
    </row>
    <row r="9" spans="1:11">
      <c r="A9" s="94"/>
      <c r="B9" s="95"/>
      <c r="C9" s="96"/>
      <c r="D9" s="97" t="s">
        <v>90</v>
      </c>
      <c r="E9" s="98" t="s">
        <v>22</v>
      </c>
      <c r="F9" s="99">
        <v>1</v>
      </c>
      <c r="G9" s="100">
        <v>950</v>
      </c>
      <c r="H9" s="100">
        <v>250</v>
      </c>
      <c r="I9" s="100">
        <f>G9*F9</f>
        <v>950</v>
      </c>
      <c r="J9" s="100">
        <f>H9*F9</f>
        <v>250</v>
      </c>
      <c r="K9" s="101">
        <f>SUM(I9:J9)</f>
        <v>1200</v>
      </c>
    </row>
    <row r="10" spans="1:11">
      <c r="A10" s="94"/>
      <c r="B10" s="95"/>
      <c r="C10" s="96"/>
      <c r="D10" s="97" t="s">
        <v>91</v>
      </c>
      <c r="E10" s="98" t="s">
        <v>22</v>
      </c>
      <c r="F10" s="99"/>
      <c r="G10" s="100">
        <v>0</v>
      </c>
      <c r="H10" s="100">
        <v>0</v>
      </c>
      <c r="I10" s="100">
        <f>G10*F10</f>
        <v>0</v>
      </c>
      <c r="J10" s="100">
        <f>H10*F10</f>
        <v>0</v>
      </c>
      <c r="K10" s="101">
        <f>SUM(I10:J10)</f>
        <v>0</v>
      </c>
    </row>
    <row r="11" spans="1:11">
      <c r="A11" s="94"/>
      <c r="B11" s="95"/>
      <c r="C11" s="96"/>
      <c r="D11" s="97" t="s">
        <v>92</v>
      </c>
      <c r="E11" s="98" t="s">
        <v>22</v>
      </c>
      <c r="F11" s="99">
        <v>1</v>
      </c>
      <c r="G11" s="100">
        <v>350</v>
      </c>
      <c r="H11" s="100">
        <v>250</v>
      </c>
      <c r="I11" s="100">
        <f>G11*F11</f>
        <v>350</v>
      </c>
      <c r="J11" s="100">
        <f>H11*F11</f>
        <v>250</v>
      </c>
      <c r="K11" s="101">
        <f>SUM(I11:J11)</f>
        <v>600</v>
      </c>
    </row>
    <row r="12" spans="1:11" ht="18.75" customHeight="1">
      <c r="A12" s="94"/>
      <c r="B12" s="91"/>
      <c r="C12" s="91"/>
      <c r="D12" s="92" t="s">
        <v>93</v>
      </c>
      <c r="E12" s="91"/>
      <c r="F12" s="93"/>
      <c r="G12" s="91"/>
      <c r="H12" s="91"/>
      <c r="I12" s="91"/>
      <c r="J12" s="91"/>
      <c r="K12" s="93">
        <f>SUM(K13:K14)</f>
        <v>2910</v>
      </c>
    </row>
    <row r="13" spans="1:11">
      <c r="A13" s="94"/>
      <c r="B13" s="95"/>
      <c r="C13" s="101"/>
      <c r="D13" s="97" t="s">
        <v>94</v>
      </c>
      <c r="E13" s="98" t="s">
        <v>22</v>
      </c>
      <c r="F13" s="99">
        <v>1</v>
      </c>
      <c r="G13" s="100">
        <v>550</v>
      </c>
      <c r="H13" s="100">
        <v>250</v>
      </c>
      <c r="I13" s="100">
        <f>G13*F13</f>
        <v>550</v>
      </c>
      <c r="J13" s="100">
        <f>H13*F13</f>
        <v>250</v>
      </c>
      <c r="K13" s="101">
        <f>SUM(I13:J13)</f>
        <v>800</v>
      </c>
    </row>
    <row r="14" spans="1:11">
      <c r="A14" s="94"/>
      <c r="B14" s="95"/>
      <c r="C14" s="98"/>
      <c r="D14" s="102" t="s">
        <v>95</v>
      </c>
      <c r="E14" s="98" t="s">
        <v>22</v>
      </c>
      <c r="F14" s="99">
        <v>1</v>
      </c>
      <c r="G14" s="100">
        <v>1250</v>
      </c>
      <c r="H14" s="100">
        <v>860</v>
      </c>
      <c r="I14" s="100">
        <f>G14*F14</f>
        <v>1250</v>
      </c>
      <c r="J14" s="100">
        <f>H14*F14</f>
        <v>860</v>
      </c>
      <c r="K14" s="101">
        <f>SUM(I14:J14)</f>
        <v>2110</v>
      </c>
    </row>
    <row r="15" spans="1:11" ht="21" customHeight="1">
      <c r="A15" s="94"/>
      <c r="B15" s="91"/>
      <c r="C15" s="91"/>
      <c r="D15" s="92" t="s">
        <v>96</v>
      </c>
      <c r="E15" s="91"/>
      <c r="F15" s="93"/>
      <c r="G15" s="91"/>
      <c r="H15" s="91"/>
      <c r="I15" s="91"/>
      <c r="J15" s="91"/>
      <c r="K15" s="93">
        <f>SUM(K16:K20)</f>
        <v>3440</v>
      </c>
    </row>
    <row r="16" spans="1:11">
      <c r="A16" s="94"/>
      <c r="B16" s="95"/>
      <c r="C16" s="103"/>
      <c r="D16" s="97" t="s">
        <v>97</v>
      </c>
      <c r="E16" s="98" t="s">
        <v>22</v>
      </c>
      <c r="F16" s="99">
        <v>8</v>
      </c>
      <c r="G16" s="100">
        <v>245</v>
      </c>
      <c r="H16" s="100">
        <v>185</v>
      </c>
      <c r="I16" s="100">
        <f>G16*F16</f>
        <v>1960</v>
      </c>
      <c r="J16" s="100">
        <f>H16*F16</f>
        <v>1480</v>
      </c>
      <c r="K16" s="101">
        <f>SUM(I16:J16)</f>
        <v>3440</v>
      </c>
    </row>
    <row r="17" spans="1:11">
      <c r="A17" s="94"/>
      <c r="B17" s="95"/>
      <c r="C17" s="103"/>
      <c r="D17" s="97" t="s">
        <v>98</v>
      </c>
      <c r="E17" s="98" t="s">
        <v>22</v>
      </c>
      <c r="F17" s="99"/>
      <c r="G17" s="100">
        <v>245</v>
      </c>
      <c r="H17" s="100">
        <v>185</v>
      </c>
      <c r="I17" s="100">
        <f>G17*F17</f>
        <v>0</v>
      </c>
      <c r="J17" s="100">
        <f>H17*F17</f>
        <v>0</v>
      </c>
      <c r="K17" s="101">
        <f>SUM(I17:J17)</f>
        <v>0</v>
      </c>
    </row>
    <row r="18" spans="1:11">
      <c r="A18" s="94"/>
      <c r="B18" s="95"/>
      <c r="C18" s="103"/>
      <c r="D18" s="97" t="s">
        <v>99</v>
      </c>
      <c r="E18" s="98" t="s">
        <v>22</v>
      </c>
      <c r="F18" s="99"/>
      <c r="G18" s="100">
        <v>185</v>
      </c>
      <c r="H18" s="100">
        <v>185</v>
      </c>
      <c r="I18" s="100">
        <f>G18*F18</f>
        <v>0</v>
      </c>
      <c r="J18" s="100">
        <f>H18*F18</f>
        <v>0</v>
      </c>
      <c r="K18" s="101">
        <f>SUM(I18:J18)</f>
        <v>0</v>
      </c>
    </row>
    <row r="19" spans="1:11">
      <c r="A19" s="94"/>
      <c r="B19" s="95"/>
      <c r="C19" s="103"/>
      <c r="D19" s="97" t="s">
        <v>100</v>
      </c>
      <c r="E19" s="98" t="s">
        <v>22</v>
      </c>
      <c r="F19" s="99"/>
      <c r="G19" s="100">
        <v>55</v>
      </c>
      <c r="H19" s="100">
        <v>75</v>
      </c>
      <c r="I19" s="100">
        <f>G19*F19</f>
        <v>0</v>
      </c>
      <c r="J19" s="100">
        <f>H19*F19</f>
        <v>0</v>
      </c>
      <c r="K19" s="101">
        <f>SUM(I19:J19)</f>
        <v>0</v>
      </c>
    </row>
    <row r="20" spans="1:11">
      <c r="A20" s="94"/>
      <c r="B20" s="95"/>
      <c r="C20" s="103"/>
      <c r="D20" s="97" t="s">
        <v>101</v>
      </c>
      <c r="E20" s="98" t="s">
        <v>22</v>
      </c>
      <c r="F20" s="99"/>
      <c r="G20" s="100">
        <v>45</v>
      </c>
      <c r="H20" s="100">
        <v>45</v>
      </c>
      <c r="I20" s="100">
        <f>G20*F20</f>
        <v>0</v>
      </c>
      <c r="J20" s="100">
        <f>H20*F20</f>
        <v>0</v>
      </c>
      <c r="K20" s="101">
        <f>SUM(I20:J20)</f>
        <v>0</v>
      </c>
    </row>
    <row r="21" spans="1:11" ht="22.5" customHeight="1">
      <c r="A21" s="94"/>
      <c r="B21" s="91"/>
      <c r="C21" s="91"/>
      <c r="D21" s="92" t="s">
        <v>102</v>
      </c>
      <c r="E21" s="91"/>
      <c r="F21" s="93"/>
      <c r="G21" s="91"/>
      <c r="H21" s="91"/>
      <c r="I21" s="91"/>
      <c r="J21" s="91"/>
      <c r="K21" s="93">
        <f>SUM(K22:K23)</f>
        <v>73310</v>
      </c>
    </row>
    <row r="22" spans="1:11">
      <c r="A22" s="94"/>
      <c r="B22" s="95"/>
      <c r="C22" s="103"/>
      <c r="D22" s="97" t="s">
        <v>103</v>
      </c>
      <c r="E22" s="98" t="s">
        <v>37</v>
      </c>
      <c r="F22" s="99">
        <f>16*85</f>
        <v>1360</v>
      </c>
      <c r="G22" s="100">
        <v>9</v>
      </c>
      <c r="H22" s="100">
        <v>12</v>
      </c>
      <c r="I22" s="100">
        <f>G22*F22</f>
        <v>12240</v>
      </c>
      <c r="J22" s="100">
        <f>H22*F22</f>
        <v>16320</v>
      </c>
      <c r="K22" s="101">
        <f>SUM(I22:J22)</f>
        <v>28560</v>
      </c>
    </row>
    <row r="23" spans="1:11">
      <c r="A23" s="94"/>
      <c r="B23" s="95"/>
      <c r="C23" s="103"/>
      <c r="D23" s="97" t="s">
        <v>104</v>
      </c>
      <c r="E23" s="98" t="s">
        <v>17</v>
      </c>
      <c r="F23" s="99">
        <v>1</v>
      </c>
      <c r="G23" s="100">
        <f>1450*2+2500*2+550+80*145</f>
        <v>20050</v>
      </c>
      <c r="H23" s="100">
        <f>24*850+50*36+2500</f>
        <v>24700</v>
      </c>
      <c r="I23" s="100">
        <f>G23*F23</f>
        <v>20050</v>
      </c>
      <c r="J23" s="100">
        <f>H23*F23</f>
        <v>24700</v>
      </c>
      <c r="K23" s="101">
        <f>SUM(I23:J23)</f>
        <v>44750</v>
      </c>
    </row>
    <row r="24" spans="1:11" ht="20.25" customHeight="1">
      <c r="A24" s="94"/>
      <c r="B24" s="91"/>
      <c r="C24" s="91"/>
      <c r="D24" s="92" t="s">
        <v>105</v>
      </c>
      <c r="E24" s="91"/>
      <c r="F24" s="93"/>
      <c r="G24" s="91"/>
      <c r="H24" s="91"/>
      <c r="I24" s="91"/>
      <c r="J24" s="91"/>
      <c r="K24" s="93">
        <f>SUM(K25:K26)</f>
        <v>0</v>
      </c>
    </row>
    <row r="25" spans="1:11">
      <c r="A25" s="94"/>
      <c r="B25" s="95"/>
      <c r="C25" s="103"/>
      <c r="D25" s="97" t="s">
        <v>106</v>
      </c>
      <c r="E25" s="98" t="s">
        <v>22</v>
      </c>
      <c r="F25" s="99"/>
      <c r="G25" s="100">
        <v>0</v>
      </c>
      <c r="H25" s="100">
        <v>0</v>
      </c>
      <c r="I25" s="100">
        <f>G25*F25</f>
        <v>0</v>
      </c>
      <c r="J25" s="100">
        <f>H25*F25</f>
        <v>0</v>
      </c>
      <c r="K25" s="101">
        <f>SUM(I25:J25)</f>
        <v>0</v>
      </c>
    </row>
    <row r="26" spans="1:11">
      <c r="A26" s="94"/>
      <c r="B26" s="95"/>
      <c r="C26" s="103"/>
      <c r="D26" s="97" t="s">
        <v>107</v>
      </c>
      <c r="E26" s="98" t="s">
        <v>22</v>
      </c>
      <c r="F26" s="99"/>
      <c r="G26" s="100">
        <v>0</v>
      </c>
      <c r="H26" s="100">
        <v>0</v>
      </c>
      <c r="I26" s="100">
        <f>G26*F26</f>
        <v>0</v>
      </c>
      <c r="J26" s="100">
        <f>H26*F26</f>
        <v>0</v>
      </c>
      <c r="K26" s="101">
        <f>SUM(I26:J26)</f>
        <v>0</v>
      </c>
    </row>
    <row r="27" spans="1:11" ht="22.5" customHeight="1">
      <c r="A27" s="94"/>
      <c r="B27" s="91"/>
      <c r="C27" s="91"/>
      <c r="D27" s="92" t="s">
        <v>108</v>
      </c>
      <c r="E27" s="91"/>
      <c r="F27" s="93"/>
      <c r="G27" s="91"/>
      <c r="H27" s="91"/>
      <c r="I27" s="91"/>
      <c r="J27" s="91"/>
      <c r="K27" s="93">
        <f>SUM(K28:K44)</f>
        <v>52982</v>
      </c>
    </row>
    <row r="28" spans="1:11">
      <c r="A28" s="94"/>
      <c r="B28" s="95"/>
      <c r="C28" s="103"/>
      <c r="D28" s="104" t="s">
        <v>109</v>
      </c>
      <c r="E28" s="105" t="s">
        <v>37</v>
      </c>
      <c r="F28" s="106">
        <v>85</v>
      </c>
      <c r="G28" s="100">
        <v>165</v>
      </c>
      <c r="H28" s="100">
        <v>125</v>
      </c>
      <c r="I28" s="100">
        <f t="shared" ref="I28:I44" si="0">G28*F28</f>
        <v>14025</v>
      </c>
      <c r="J28" s="100">
        <f t="shared" ref="J28:J44" si="1">H28*F28</f>
        <v>10625</v>
      </c>
      <c r="K28" s="101">
        <f t="shared" ref="K28:K44" si="2">SUM(I28:J28)</f>
        <v>24650</v>
      </c>
    </row>
    <row r="29" spans="1:11">
      <c r="A29" s="94"/>
      <c r="B29" s="95"/>
      <c r="C29" s="103"/>
      <c r="D29" s="104" t="s">
        <v>110</v>
      </c>
      <c r="E29" s="105" t="s">
        <v>37</v>
      </c>
      <c r="F29" s="106">
        <v>0</v>
      </c>
      <c r="G29" s="100">
        <v>185</v>
      </c>
      <c r="H29" s="100">
        <v>145</v>
      </c>
      <c r="I29" s="100">
        <f>G29*F29</f>
        <v>0</v>
      </c>
      <c r="J29" s="100">
        <f>H29*F29</f>
        <v>0</v>
      </c>
      <c r="K29" s="101">
        <f>SUM(I29:J29)</f>
        <v>0</v>
      </c>
    </row>
    <row r="30" spans="1:11">
      <c r="A30" s="94"/>
      <c r="B30" s="95"/>
      <c r="C30" s="103"/>
      <c r="D30" s="104" t="s">
        <v>111</v>
      </c>
      <c r="E30" s="105" t="s">
        <v>37</v>
      </c>
      <c r="F30" s="106">
        <v>0</v>
      </c>
      <c r="G30" s="100">
        <v>0</v>
      </c>
      <c r="H30" s="100">
        <v>0</v>
      </c>
      <c r="I30" s="100">
        <f>G30*F30</f>
        <v>0</v>
      </c>
      <c r="J30" s="100">
        <f>H30*F30</f>
        <v>0</v>
      </c>
      <c r="K30" s="101">
        <f>SUM(I30:J30)</f>
        <v>0</v>
      </c>
    </row>
    <row r="31" spans="1:11">
      <c r="A31" s="94"/>
      <c r="B31" s="95"/>
      <c r="C31" s="103"/>
      <c r="D31" s="104" t="s">
        <v>112</v>
      </c>
      <c r="E31" s="105" t="s">
        <v>22</v>
      </c>
      <c r="F31" s="106">
        <v>45</v>
      </c>
      <c r="G31" s="100">
        <v>75</v>
      </c>
      <c r="H31" s="100">
        <v>45</v>
      </c>
      <c r="I31" s="100">
        <f t="shared" si="0"/>
        <v>3375</v>
      </c>
      <c r="J31" s="100">
        <f t="shared" si="1"/>
        <v>2025</v>
      </c>
      <c r="K31" s="101">
        <f t="shared" si="2"/>
        <v>5400</v>
      </c>
    </row>
    <row r="32" spans="1:11">
      <c r="A32" s="94"/>
      <c r="B32" s="95"/>
      <c r="C32" s="103"/>
      <c r="D32" s="104" t="s">
        <v>113</v>
      </c>
      <c r="E32" s="105" t="s">
        <v>22</v>
      </c>
      <c r="F32" s="106">
        <v>55</v>
      </c>
      <c r="G32" s="100">
        <v>45</v>
      </c>
      <c r="H32" s="100">
        <v>75</v>
      </c>
      <c r="I32" s="100">
        <f t="shared" si="0"/>
        <v>2475</v>
      </c>
      <c r="J32" s="100">
        <f t="shared" si="1"/>
        <v>4125</v>
      </c>
      <c r="K32" s="101">
        <f t="shared" si="2"/>
        <v>6600</v>
      </c>
    </row>
    <row r="33" spans="1:11" ht="13.5" customHeight="1">
      <c r="A33" s="94"/>
      <c r="B33" s="95"/>
      <c r="C33" s="103"/>
      <c r="D33" s="104" t="s">
        <v>114</v>
      </c>
      <c r="E33" s="105" t="s">
        <v>22</v>
      </c>
      <c r="F33" s="106">
        <v>0</v>
      </c>
      <c r="G33" s="100">
        <v>0</v>
      </c>
      <c r="H33" s="100">
        <v>0</v>
      </c>
      <c r="I33" s="100">
        <f t="shared" si="0"/>
        <v>0</v>
      </c>
      <c r="J33" s="100">
        <f t="shared" si="1"/>
        <v>0</v>
      </c>
      <c r="K33" s="101">
        <f t="shared" si="2"/>
        <v>0</v>
      </c>
    </row>
    <row r="34" spans="1:11" ht="13.5" customHeight="1">
      <c r="A34" s="94"/>
      <c r="B34" s="95"/>
      <c r="C34" s="103"/>
      <c r="D34" s="104" t="s">
        <v>115</v>
      </c>
      <c r="E34" s="105" t="s">
        <v>22</v>
      </c>
      <c r="F34" s="106">
        <v>0</v>
      </c>
      <c r="G34" s="100">
        <v>0</v>
      </c>
      <c r="H34" s="100">
        <v>0</v>
      </c>
      <c r="I34" s="100">
        <f>G34*F34</f>
        <v>0</v>
      </c>
      <c r="J34" s="100">
        <f>H34*F34</f>
        <v>0</v>
      </c>
      <c r="K34" s="101">
        <f>SUM(I34:J34)</f>
        <v>0</v>
      </c>
    </row>
    <row r="35" spans="1:11" ht="13.5" customHeight="1">
      <c r="A35" s="94"/>
      <c r="B35" s="95"/>
      <c r="C35" s="103"/>
      <c r="D35" s="104" t="s">
        <v>116</v>
      </c>
      <c r="E35" s="105" t="s">
        <v>22</v>
      </c>
      <c r="F35" s="106">
        <v>0</v>
      </c>
      <c r="G35" s="100">
        <v>0</v>
      </c>
      <c r="H35" s="100">
        <v>0</v>
      </c>
      <c r="I35" s="100">
        <f>G35*F35</f>
        <v>0</v>
      </c>
      <c r="J35" s="100">
        <f>H35*F35</f>
        <v>0</v>
      </c>
      <c r="K35" s="101">
        <f>SUM(I35:J35)</f>
        <v>0</v>
      </c>
    </row>
    <row r="36" spans="1:11" ht="13.5" customHeight="1">
      <c r="A36" s="94"/>
      <c r="B36" s="95"/>
      <c r="C36" s="103"/>
      <c r="D36" s="104" t="s">
        <v>117</v>
      </c>
      <c r="E36" s="105" t="s">
        <v>22</v>
      </c>
      <c r="F36" s="106">
        <v>0</v>
      </c>
      <c r="G36" s="100">
        <v>0</v>
      </c>
      <c r="H36" s="100">
        <v>0</v>
      </c>
      <c r="I36" s="100">
        <f>G36*F36</f>
        <v>0</v>
      </c>
      <c r="J36" s="100">
        <f>H36*F36</f>
        <v>0</v>
      </c>
      <c r="K36" s="101">
        <f>SUM(I36:J36)</f>
        <v>0</v>
      </c>
    </row>
    <row r="37" spans="1:11" ht="13.5" customHeight="1">
      <c r="A37" s="94"/>
      <c r="B37" s="95"/>
      <c r="C37" s="103"/>
      <c r="D37" s="104" t="s">
        <v>118</v>
      </c>
      <c r="E37" s="105" t="s">
        <v>37</v>
      </c>
      <c r="F37" s="106">
        <v>4</v>
      </c>
      <c r="G37" s="100">
        <v>36</v>
      </c>
      <c r="H37" s="100">
        <v>24</v>
      </c>
      <c r="I37" s="100">
        <f>G37*F37</f>
        <v>144</v>
      </c>
      <c r="J37" s="100">
        <f>H37*F37</f>
        <v>96</v>
      </c>
      <c r="K37" s="101">
        <f>SUM(I37:J37)</f>
        <v>240</v>
      </c>
    </row>
    <row r="38" spans="1:11" ht="13.5" customHeight="1">
      <c r="A38" s="94"/>
      <c r="B38" s="95"/>
      <c r="C38" s="103"/>
      <c r="D38" s="104" t="s">
        <v>119</v>
      </c>
      <c r="E38" s="105" t="s">
        <v>37</v>
      </c>
      <c r="F38" s="106">
        <v>0</v>
      </c>
      <c r="G38" s="100">
        <v>0</v>
      </c>
      <c r="H38" s="100">
        <v>0</v>
      </c>
      <c r="I38" s="100">
        <f>G38*F38</f>
        <v>0</v>
      </c>
      <c r="J38" s="100">
        <f>H38*F38</f>
        <v>0</v>
      </c>
      <c r="K38" s="101">
        <f>SUM(I38:J38)</f>
        <v>0</v>
      </c>
    </row>
    <row r="39" spans="1:11">
      <c r="A39" s="94"/>
      <c r="B39" s="95"/>
      <c r="C39" s="103"/>
      <c r="D39" s="104" t="s">
        <v>120</v>
      </c>
      <c r="E39" s="105" t="s">
        <v>37</v>
      </c>
      <c r="F39" s="106">
        <v>360</v>
      </c>
      <c r="G39" s="100">
        <v>24</v>
      </c>
      <c r="H39" s="100">
        <v>20</v>
      </c>
      <c r="I39" s="100">
        <f t="shared" si="0"/>
        <v>8640</v>
      </c>
      <c r="J39" s="100">
        <f t="shared" si="1"/>
        <v>7200</v>
      </c>
      <c r="K39" s="101">
        <f t="shared" si="2"/>
        <v>15840</v>
      </c>
    </row>
    <row r="40" spans="1:11">
      <c r="A40" s="94"/>
      <c r="B40" s="95"/>
      <c r="C40" s="103"/>
      <c r="D40" s="104" t="s">
        <v>121</v>
      </c>
      <c r="E40" s="105" t="s">
        <v>22</v>
      </c>
      <c r="F40" s="106">
        <v>0</v>
      </c>
      <c r="G40" s="100">
        <v>0</v>
      </c>
      <c r="H40" s="100">
        <v>0</v>
      </c>
      <c r="I40" s="100">
        <f t="shared" si="0"/>
        <v>0</v>
      </c>
      <c r="J40" s="100">
        <f t="shared" si="1"/>
        <v>0</v>
      </c>
      <c r="K40" s="101">
        <f t="shared" si="2"/>
        <v>0</v>
      </c>
    </row>
    <row r="41" spans="1:11">
      <c r="A41" s="94"/>
      <c r="B41" s="95"/>
      <c r="C41" s="103"/>
      <c r="D41" s="104" t="s">
        <v>122</v>
      </c>
      <c r="E41" s="105" t="s">
        <v>22</v>
      </c>
      <c r="F41" s="106">
        <v>0</v>
      </c>
      <c r="G41" s="100">
        <v>0</v>
      </c>
      <c r="H41" s="100">
        <v>0</v>
      </c>
      <c r="I41" s="100">
        <f t="shared" si="0"/>
        <v>0</v>
      </c>
      <c r="J41" s="100">
        <f t="shared" si="1"/>
        <v>0</v>
      </c>
      <c r="K41" s="101">
        <f t="shared" si="2"/>
        <v>0</v>
      </c>
    </row>
    <row r="42" spans="1:11">
      <c r="A42" s="94"/>
      <c r="B42" s="95"/>
      <c r="C42" s="103"/>
      <c r="D42" s="104" t="s">
        <v>123</v>
      </c>
      <c r="E42" s="105" t="s">
        <v>22</v>
      </c>
      <c r="F42" s="106">
        <v>185</v>
      </c>
      <c r="G42" s="100">
        <v>0</v>
      </c>
      <c r="H42" s="100">
        <v>0</v>
      </c>
      <c r="I42" s="100">
        <f t="shared" si="0"/>
        <v>0</v>
      </c>
      <c r="J42" s="100">
        <f t="shared" si="1"/>
        <v>0</v>
      </c>
      <c r="K42" s="101">
        <f t="shared" si="2"/>
        <v>0</v>
      </c>
    </row>
    <row r="43" spans="1:11">
      <c r="A43" s="94"/>
      <c r="B43" s="95"/>
      <c r="C43" s="103"/>
      <c r="D43" s="104" t="s">
        <v>124</v>
      </c>
      <c r="E43" s="105" t="s">
        <v>22</v>
      </c>
      <c r="F43" s="106">
        <v>36</v>
      </c>
      <c r="G43" s="100">
        <v>5</v>
      </c>
      <c r="H43" s="100">
        <v>2</v>
      </c>
      <c r="I43" s="100">
        <f t="shared" si="0"/>
        <v>180</v>
      </c>
      <c r="J43" s="100">
        <f t="shared" si="1"/>
        <v>72</v>
      </c>
      <c r="K43" s="101">
        <f t="shared" si="2"/>
        <v>252</v>
      </c>
    </row>
    <row r="44" spans="1:11">
      <c r="A44" s="94"/>
      <c r="B44" s="107"/>
      <c r="C44" s="103"/>
      <c r="D44" s="104" t="s">
        <v>125</v>
      </c>
      <c r="E44" s="105" t="s">
        <v>22</v>
      </c>
      <c r="F44" s="106">
        <v>0</v>
      </c>
      <c r="G44" s="100">
        <v>0</v>
      </c>
      <c r="H44" s="100">
        <v>0</v>
      </c>
      <c r="I44" s="100">
        <f t="shared" si="0"/>
        <v>0</v>
      </c>
      <c r="J44" s="100">
        <f t="shared" si="1"/>
        <v>0</v>
      </c>
      <c r="K44" s="101">
        <f t="shared" si="2"/>
        <v>0</v>
      </c>
    </row>
    <row r="45" spans="1:11">
      <c r="A45" s="94"/>
      <c r="B45" s="91"/>
      <c r="C45" s="91"/>
      <c r="D45" s="92" t="s">
        <v>126</v>
      </c>
      <c r="E45" s="91"/>
      <c r="F45" s="93"/>
      <c r="G45" s="91"/>
      <c r="H45" s="91"/>
      <c r="I45" s="91"/>
      <c r="J45" s="91"/>
      <c r="K45" s="93">
        <f>SUM(K46:K55)</f>
        <v>35100</v>
      </c>
    </row>
    <row r="46" spans="1:11">
      <c r="A46" s="94"/>
      <c r="B46" s="95"/>
      <c r="C46" s="95"/>
      <c r="D46" s="102" t="s">
        <v>127</v>
      </c>
      <c r="E46" s="98" t="s">
        <v>17</v>
      </c>
      <c r="F46" s="99">
        <v>1</v>
      </c>
      <c r="G46" s="100">
        <v>500</v>
      </c>
      <c r="H46" s="100">
        <v>0</v>
      </c>
      <c r="I46" s="100">
        <f t="shared" ref="I46:I55" si="3">G46*F46</f>
        <v>500</v>
      </c>
      <c r="J46" s="100">
        <f t="shared" ref="J46:J55" si="4">H46*F46</f>
        <v>0</v>
      </c>
      <c r="K46" s="101">
        <f t="shared" ref="K46:K55" si="5">SUM(I46:J46)</f>
        <v>500</v>
      </c>
    </row>
    <row r="47" spans="1:11">
      <c r="A47" s="94"/>
      <c r="B47" s="98"/>
      <c r="C47" s="98"/>
      <c r="D47" s="108" t="s">
        <v>128</v>
      </c>
      <c r="E47" s="109" t="s">
        <v>37</v>
      </c>
      <c r="F47" s="110">
        <v>0</v>
      </c>
      <c r="G47" s="100">
        <v>0</v>
      </c>
      <c r="H47" s="100">
        <v>0</v>
      </c>
      <c r="I47" s="100">
        <f t="shared" si="3"/>
        <v>0</v>
      </c>
      <c r="J47" s="100">
        <f t="shared" si="4"/>
        <v>0</v>
      </c>
      <c r="K47" s="101">
        <f t="shared" si="5"/>
        <v>0</v>
      </c>
    </row>
    <row r="48" spans="1:11">
      <c r="A48" s="94"/>
      <c r="B48" s="98"/>
      <c r="C48" s="98"/>
      <c r="D48" s="108" t="s">
        <v>129</v>
      </c>
      <c r="E48" s="109" t="s">
        <v>17</v>
      </c>
      <c r="F48" s="110">
        <v>16</v>
      </c>
      <c r="G48" s="100">
        <v>125</v>
      </c>
      <c r="H48" s="100">
        <v>0</v>
      </c>
      <c r="I48" s="100">
        <f t="shared" si="3"/>
        <v>2000</v>
      </c>
      <c r="J48" s="100">
        <f t="shared" si="4"/>
        <v>0</v>
      </c>
      <c r="K48" s="101">
        <f t="shared" si="5"/>
        <v>2000</v>
      </c>
    </row>
    <row r="49" spans="1:11">
      <c r="A49" s="109"/>
      <c r="B49" s="111"/>
      <c r="C49" s="109"/>
      <c r="D49" s="108" t="s">
        <v>130</v>
      </c>
      <c r="E49" s="109" t="s">
        <v>131</v>
      </c>
      <c r="F49" s="112">
        <v>8</v>
      </c>
      <c r="G49" s="100">
        <v>3500</v>
      </c>
      <c r="H49" s="100">
        <v>0</v>
      </c>
      <c r="I49" s="100">
        <f t="shared" si="3"/>
        <v>28000</v>
      </c>
      <c r="J49" s="100">
        <f t="shared" si="4"/>
        <v>0</v>
      </c>
      <c r="K49" s="101">
        <f t="shared" si="5"/>
        <v>28000</v>
      </c>
    </row>
    <row r="50" spans="1:11" s="119" customFormat="1">
      <c r="A50" s="113"/>
      <c r="B50" s="114"/>
      <c r="C50" s="113"/>
      <c r="D50" s="115" t="s">
        <v>132</v>
      </c>
      <c r="E50" s="113" t="s">
        <v>17</v>
      </c>
      <c r="F50" s="116">
        <v>0</v>
      </c>
      <c r="G50" s="100">
        <v>0</v>
      </c>
      <c r="H50" s="100">
        <v>0</v>
      </c>
      <c r="I50" s="117">
        <f>G50*F50</f>
        <v>0</v>
      </c>
      <c r="J50" s="117">
        <f>H50*F50</f>
        <v>0</v>
      </c>
      <c r="K50" s="118">
        <f>SUM(I50:J50)</f>
        <v>0</v>
      </c>
    </row>
    <row r="51" spans="1:11">
      <c r="A51" s="94"/>
      <c r="B51" s="98"/>
      <c r="C51" s="98"/>
      <c r="D51" s="108" t="s">
        <v>133</v>
      </c>
      <c r="E51" s="109" t="s">
        <v>134</v>
      </c>
      <c r="F51" s="110">
        <v>0</v>
      </c>
      <c r="G51" s="100">
        <v>0</v>
      </c>
      <c r="H51" s="100">
        <v>0</v>
      </c>
      <c r="I51" s="100">
        <f>G51*F51</f>
        <v>0</v>
      </c>
      <c r="J51" s="100">
        <f>H51*F51</f>
        <v>0</v>
      </c>
      <c r="K51" s="101">
        <f>SUM(I51:J51)</f>
        <v>0</v>
      </c>
    </row>
    <row r="52" spans="1:11">
      <c r="A52" s="94"/>
      <c r="B52" s="98"/>
      <c r="C52" s="98"/>
      <c r="D52" s="108" t="s">
        <v>135</v>
      </c>
      <c r="E52" s="109" t="s">
        <v>136</v>
      </c>
      <c r="F52" s="112">
        <v>4</v>
      </c>
      <c r="G52" s="100">
        <v>0</v>
      </c>
      <c r="H52" s="100">
        <v>550</v>
      </c>
      <c r="I52" s="100">
        <f>G52*F52</f>
        <v>0</v>
      </c>
      <c r="J52" s="100">
        <f>H52*F52</f>
        <v>2200</v>
      </c>
      <c r="K52" s="101">
        <f>SUM(I52:J52)</f>
        <v>2200</v>
      </c>
    </row>
    <row r="53" spans="1:11">
      <c r="A53" s="94"/>
      <c r="B53" s="98"/>
      <c r="C53" s="98"/>
      <c r="D53" s="108" t="s">
        <v>137</v>
      </c>
      <c r="E53" s="109" t="s">
        <v>136</v>
      </c>
      <c r="F53" s="112">
        <v>4</v>
      </c>
      <c r="G53" s="100">
        <v>0</v>
      </c>
      <c r="H53" s="100">
        <v>550</v>
      </c>
      <c r="I53" s="100">
        <f>G53*F53</f>
        <v>0</v>
      </c>
      <c r="J53" s="100">
        <f>H53*F53</f>
        <v>2200</v>
      </c>
      <c r="K53" s="101">
        <f>SUM(I53:J53)</f>
        <v>2200</v>
      </c>
    </row>
    <row r="54" spans="1:11">
      <c r="A54" s="94"/>
      <c r="B54" s="98"/>
      <c r="C54" s="98"/>
      <c r="D54" s="108" t="s">
        <v>138</v>
      </c>
      <c r="E54" s="109" t="s">
        <v>17</v>
      </c>
      <c r="F54" s="110">
        <v>1</v>
      </c>
      <c r="G54" s="100">
        <v>0</v>
      </c>
      <c r="H54" s="100">
        <v>100</v>
      </c>
      <c r="I54" s="100">
        <f t="shared" si="3"/>
        <v>0</v>
      </c>
      <c r="J54" s="100">
        <f t="shared" si="4"/>
        <v>100</v>
      </c>
      <c r="K54" s="101">
        <f t="shared" si="5"/>
        <v>100</v>
      </c>
    </row>
    <row r="55" spans="1:11">
      <c r="A55" s="94"/>
      <c r="B55" s="98"/>
      <c r="C55" s="98"/>
      <c r="D55" s="108" t="s">
        <v>139</v>
      </c>
      <c r="E55" s="109" t="s">
        <v>140</v>
      </c>
      <c r="F55" s="110">
        <v>1</v>
      </c>
      <c r="G55" s="100">
        <v>0</v>
      </c>
      <c r="H55" s="100">
        <v>100</v>
      </c>
      <c r="I55" s="100">
        <f t="shared" si="3"/>
        <v>0</v>
      </c>
      <c r="J55" s="100">
        <f t="shared" si="4"/>
        <v>100</v>
      </c>
      <c r="K55" s="101">
        <f t="shared" si="5"/>
        <v>100</v>
      </c>
    </row>
    <row r="57" spans="1:11">
      <c r="D57" s="120" t="s">
        <v>141</v>
      </c>
    </row>
    <row r="58" spans="1:11">
      <c r="D58" s="162"/>
      <c r="E58" s="163"/>
    </row>
  </sheetData>
  <autoFilter ref="F1:F56" xr:uid="{3F590DA3-D625-4B45-B300-57D5C4871B62}"/>
  <mergeCells count="1">
    <mergeCell ref="D58:E58"/>
  </mergeCells>
  <pageMargins left="0.70866141732283472" right="0.70866141732283472" top="0.52" bottom="0.52" header="0.31496062992125984" footer="0.31496062992125984"/>
  <pageSetup paperSize="9" scale="70" fitToHeight="1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2012B-38E9-4609-A9A6-04857FC154DD}">
  <dimension ref="A1:M104"/>
  <sheetViews>
    <sheetView view="pageBreakPreview" topLeftCell="A64" zoomScaleNormal="100" zoomScaleSheetLayoutView="100" workbookViewId="0">
      <selection activeCell="K45" sqref="K45"/>
    </sheetView>
  </sheetViews>
  <sheetFormatPr defaultColWidth="8.81640625" defaultRowHeight="13"/>
  <cols>
    <col min="1" max="1" width="8.453125" style="80" bestFit="1" customWidth="1"/>
    <col min="2" max="2" width="12" style="89" hidden="1" customWidth="1"/>
    <col min="3" max="3" width="17.7265625" style="89" hidden="1" customWidth="1"/>
    <col min="4" max="4" width="63.1796875" style="120" customWidth="1"/>
    <col min="5" max="5" width="7.7265625" style="89" customWidth="1"/>
    <col min="6" max="6" width="8.81640625" style="88" customWidth="1"/>
    <col min="7" max="8" width="8.81640625" style="89" customWidth="1"/>
    <col min="9" max="9" width="10.453125" style="89" customWidth="1"/>
    <col min="10" max="10" width="10" style="89" customWidth="1"/>
    <col min="11" max="11" width="12" style="89" customWidth="1"/>
    <col min="12" max="256" width="9.1796875" style="80"/>
    <col min="257" max="257" width="8.453125" style="80" bestFit="1" customWidth="1"/>
    <col min="258" max="259" width="0" style="80" hidden="1" customWidth="1"/>
    <col min="260" max="260" width="63.1796875" style="80" customWidth="1"/>
    <col min="261" max="261" width="7.7265625" style="80" customWidth="1"/>
    <col min="262" max="264" width="8.81640625" style="80" customWidth="1"/>
    <col min="265" max="265" width="10.453125" style="80" customWidth="1"/>
    <col min="266" max="266" width="10" style="80" customWidth="1"/>
    <col min="267" max="267" width="12" style="80" customWidth="1"/>
    <col min="268" max="512" width="9.1796875" style="80"/>
    <col min="513" max="513" width="8.453125" style="80" bestFit="1" customWidth="1"/>
    <col min="514" max="515" width="0" style="80" hidden="1" customWidth="1"/>
    <col min="516" max="516" width="63.1796875" style="80" customWidth="1"/>
    <col min="517" max="517" width="7.7265625" style="80" customWidth="1"/>
    <col min="518" max="520" width="8.81640625" style="80" customWidth="1"/>
    <col min="521" max="521" width="10.453125" style="80" customWidth="1"/>
    <col min="522" max="522" width="10" style="80" customWidth="1"/>
    <col min="523" max="523" width="12" style="80" customWidth="1"/>
    <col min="524" max="768" width="9.1796875" style="80"/>
    <col min="769" max="769" width="8.453125" style="80" bestFit="1" customWidth="1"/>
    <col min="770" max="771" width="0" style="80" hidden="1" customWidth="1"/>
    <col min="772" max="772" width="63.1796875" style="80" customWidth="1"/>
    <col min="773" max="773" width="7.7265625" style="80" customWidth="1"/>
    <col min="774" max="776" width="8.81640625" style="80" customWidth="1"/>
    <col min="777" max="777" width="10.453125" style="80" customWidth="1"/>
    <col min="778" max="778" width="10" style="80" customWidth="1"/>
    <col min="779" max="779" width="12" style="80" customWidth="1"/>
    <col min="780" max="1024" width="9.1796875" style="80"/>
    <col min="1025" max="1025" width="8.453125" style="80" bestFit="1" customWidth="1"/>
    <col min="1026" max="1027" width="0" style="80" hidden="1" customWidth="1"/>
    <col min="1028" max="1028" width="63.1796875" style="80" customWidth="1"/>
    <col min="1029" max="1029" width="7.7265625" style="80" customWidth="1"/>
    <col min="1030" max="1032" width="8.81640625" style="80" customWidth="1"/>
    <col min="1033" max="1033" width="10.453125" style="80" customWidth="1"/>
    <col min="1034" max="1034" width="10" style="80" customWidth="1"/>
    <col min="1035" max="1035" width="12" style="80" customWidth="1"/>
    <col min="1036" max="1280" width="9.1796875" style="80"/>
    <col min="1281" max="1281" width="8.453125" style="80" bestFit="1" customWidth="1"/>
    <col min="1282" max="1283" width="0" style="80" hidden="1" customWidth="1"/>
    <col min="1284" max="1284" width="63.1796875" style="80" customWidth="1"/>
    <col min="1285" max="1285" width="7.7265625" style="80" customWidth="1"/>
    <col min="1286" max="1288" width="8.81640625" style="80" customWidth="1"/>
    <col min="1289" max="1289" width="10.453125" style="80" customWidth="1"/>
    <col min="1290" max="1290" width="10" style="80" customWidth="1"/>
    <col min="1291" max="1291" width="12" style="80" customWidth="1"/>
    <col min="1292" max="1536" width="9.1796875" style="80"/>
    <col min="1537" max="1537" width="8.453125" style="80" bestFit="1" customWidth="1"/>
    <col min="1538" max="1539" width="0" style="80" hidden="1" customWidth="1"/>
    <col min="1540" max="1540" width="63.1796875" style="80" customWidth="1"/>
    <col min="1541" max="1541" width="7.7265625" style="80" customWidth="1"/>
    <col min="1542" max="1544" width="8.81640625" style="80" customWidth="1"/>
    <col min="1545" max="1545" width="10.453125" style="80" customWidth="1"/>
    <col min="1546" max="1546" width="10" style="80" customWidth="1"/>
    <col min="1547" max="1547" width="12" style="80" customWidth="1"/>
    <col min="1548" max="1792" width="9.1796875" style="80"/>
    <col min="1793" max="1793" width="8.453125" style="80" bestFit="1" customWidth="1"/>
    <col min="1794" max="1795" width="0" style="80" hidden="1" customWidth="1"/>
    <col min="1796" max="1796" width="63.1796875" style="80" customWidth="1"/>
    <col min="1797" max="1797" width="7.7265625" style="80" customWidth="1"/>
    <col min="1798" max="1800" width="8.81640625" style="80" customWidth="1"/>
    <col min="1801" max="1801" width="10.453125" style="80" customWidth="1"/>
    <col min="1802" max="1802" width="10" style="80" customWidth="1"/>
    <col min="1803" max="1803" width="12" style="80" customWidth="1"/>
    <col min="1804" max="2048" width="9.1796875" style="80"/>
    <col min="2049" max="2049" width="8.453125" style="80" bestFit="1" customWidth="1"/>
    <col min="2050" max="2051" width="0" style="80" hidden="1" customWidth="1"/>
    <col min="2052" max="2052" width="63.1796875" style="80" customWidth="1"/>
    <col min="2053" max="2053" width="7.7265625" style="80" customWidth="1"/>
    <col min="2054" max="2056" width="8.81640625" style="80" customWidth="1"/>
    <col min="2057" max="2057" width="10.453125" style="80" customWidth="1"/>
    <col min="2058" max="2058" width="10" style="80" customWidth="1"/>
    <col min="2059" max="2059" width="12" style="80" customWidth="1"/>
    <col min="2060" max="2304" width="9.1796875" style="80"/>
    <col min="2305" max="2305" width="8.453125" style="80" bestFit="1" customWidth="1"/>
    <col min="2306" max="2307" width="0" style="80" hidden="1" customWidth="1"/>
    <col min="2308" max="2308" width="63.1796875" style="80" customWidth="1"/>
    <col min="2309" max="2309" width="7.7265625" style="80" customWidth="1"/>
    <col min="2310" max="2312" width="8.81640625" style="80" customWidth="1"/>
    <col min="2313" max="2313" width="10.453125" style="80" customWidth="1"/>
    <col min="2314" max="2314" width="10" style="80" customWidth="1"/>
    <col min="2315" max="2315" width="12" style="80" customWidth="1"/>
    <col min="2316" max="2560" width="9.1796875" style="80"/>
    <col min="2561" max="2561" width="8.453125" style="80" bestFit="1" customWidth="1"/>
    <col min="2562" max="2563" width="0" style="80" hidden="1" customWidth="1"/>
    <col min="2564" max="2564" width="63.1796875" style="80" customWidth="1"/>
    <col min="2565" max="2565" width="7.7265625" style="80" customWidth="1"/>
    <col min="2566" max="2568" width="8.81640625" style="80" customWidth="1"/>
    <col min="2569" max="2569" width="10.453125" style="80" customWidth="1"/>
    <col min="2570" max="2570" width="10" style="80" customWidth="1"/>
    <col min="2571" max="2571" width="12" style="80" customWidth="1"/>
    <col min="2572" max="2816" width="9.1796875" style="80"/>
    <col min="2817" max="2817" width="8.453125" style="80" bestFit="1" customWidth="1"/>
    <col min="2818" max="2819" width="0" style="80" hidden="1" customWidth="1"/>
    <col min="2820" max="2820" width="63.1796875" style="80" customWidth="1"/>
    <col min="2821" max="2821" width="7.7265625" style="80" customWidth="1"/>
    <col min="2822" max="2824" width="8.81640625" style="80" customWidth="1"/>
    <col min="2825" max="2825" width="10.453125" style="80" customWidth="1"/>
    <col min="2826" max="2826" width="10" style="80" customWidth="1"/>
    <col min="2827" max="2827" width="12" style="80" customWidth="1"/>
    <col min="2828" max="3072" width="9.1796875" style="80"/>
    <col min="3073" max="3073" width="8.453125" style="80" bestFit="1" customWidth="1"/>
    <col min="3074" max="3075" width="0" style="80" hidden="1" customWidth="1"/>
    <col min="3076" max="3076" width="63.1796875" style="80" customWidth="1"/>
    <col min="3077" max="3077" width="7.7265625" style="80" customWidth="1"/>
    <col min="3078" max="3080" width="8.81640625" style="80" customWidth="1"/>
    <col min="3081" max="3081" width="10.453125" style="80" customWidth="1"/>
    <col min="3082" max="3082" width="10" style="80" customWidth="1"/>
    <col min="3083" max="3083" width="12" style="80" customWidth="1"/>
    <col min="3084" max="3328" width="9.1796875" style="80"/>
    <col min="3329" max="3329" width="8.453125" style="80" bestFit="1" customWidth="1"/>
    <col min="3330" max="3331" width="0" style="80" hidden="1" customWidth="1"/>
    <col min="3332" max="3332" width="63.1796875" style="80" customWidth="1"/>
    <col min="3333" max="3333" width="7.7265625" style="80" customWidth="1"/>
    <col min="3334" max="3336" width="8.81640625" style="80" customWidth="1"/>
    <col min="3337" max="3337" width="10.453125" style="80" customWidth="1"/>
    <col min="3338" max="3338" width="10" style="80" customWidth="1"/>
    <col min="3339" max="3339" width="12" style="80" customWidth="1"/>
    <col min="3340" max="3584" width="9.1796875" style="80"/>
    <col min="3585" max="3585" width="8.453125" style="80" bestFit="1" customWidth="1"/>
    <col min="3586" max="3587" width="0" style="80" hidden="1" customWidth="1"/>
    <col min="3588" max="3588" width="63.1796875" style="80" customWidth="1"/>
    <col min="3589" max="3589" width="7.7265625" style="80" customWidth="1"/>
    <col min="3590" max="3592" width="8.81640625" style="80" customWidth="1"/>
    <col min="3593" max="3593" width="10.453125" style="80" customWidth="1"/>
    <col min="3594" max="3594" width="10" style="80" customWidth="1"/>
    <col min="3595" max="3595" width="12" style="80" customWidth="1"/>
    <col min="3596" max="3840" width="9.1796875" style="80"/>
    <col min="3841" max="3841" width="8.453125" style="80" bestFit="1" customWidth="1"/>
    <col min="3842" max="3843" width="0" style="80" hidden="1" customWidth="1"/>
    <col min="3844" max="3844" width="63.1796875" style="80" customWidth="1"/>
    <col min="3845" max="3845" width="7.7265625" style="80" customWidth="1"/>
    <col min="3846" max="3848" width="8.81640625" style="80" customWidth="1"/>
    <col min="3849" max="3849" width="10.453125" style="80" customWidth="1"/>
    <col min="3850" max="3850" width="10" style="80" customWidth="1"/>
    <col min="3851" max="3851" width="12" style="80" customWidth="1"/>
    <col min="3852" max="4096" width="9.1796875" style="80"/>
    <col min="4097" max="4097" width="8.453125" style="80" bestFit="1" customWidth="1"/>
    <col min="4098" max="4099" width="0" style="80" hidden="1" customWidth="1"/>
    <col min="4100" max="4100" width="63.1796875" style="80" customWidth="1"/>
    <col min="4101" max="4101" width="7.7265625" style="80" customWidth="1"/>
    <col min="4102" max="4104" width="8.81640625" style="80" customWidth="1"/>
    <col min="4105" max="4105" width="10.453125" style="80" customWidth="1"/>
    <col min="4106" max="4106" width="10" style="80" customWidth="1"/>
    <col min="4107" max="4107" width="12" style="80" customWidth="1"/>
    <col min="4108" max="4352" width="9.1796875" style="80"/>
    <col min="4353" max="4353" width="8.453125" style="80" bestFit="1" customWidth="1"/>
    <col min="4354" max="4355" width="0" style="80" hidden="1" customWidth="1"/>
    <col min="4356" max="4356" width="63.1796875" style="80" customWidth="1"/>
    <col min="4357" max="4357" width="7.7265625" style="80" customWidth="1"/>
    <col min="4358" max="4360" width="8.81640625" style="80" customWidth="1"/>
    <col min="4361" max="4361" width="10.453125" style="80" customWidth="1"/>
    <col min="4362" max="4362" width="10" style="80" customWidth="1"/>
    <col min="4363" max="4363" width="12" style="80" customWidth="1"/>
    <col min="4364" max="4608" width="9.1796875" style="80"/>
    <col min="4609" max="4609" width="8.453125" style="80" bestFit="1" customWidth="1"/>
    <col min="4610" max="4611" width="0" style="80" hidden="1" customWidth="1"/>
    <col min="4612" max="4612" width="63.1796875" style="80" customWidth="1"/>
    <col min="4613" max="4613" width="7.7265625" style="80" customWidth="1"/>
    <col min="4614" max="4616" width="8.81640625" style="80" customWidth="1"/>
    <col min="4617" max="4617" width="10.453125" style="80" customWidth="1"/>
    <col min="4618" max="4618" width="10" style="80" customWidth="1"/>
    <col min="4619" max="4619" width="12" style="80" customWidth="1"/>
    <col min="4620" max="4864" width="9.1796875" style="80"/>
    <col min="4865" max="4865" width="8.453125" style="80" bestFit="1" customWidth="1"/>
    <col min="4866" max="4867" width="0" style="80" hidden="1" customWidth="1"/>
    <col min="4868" max="4868" width="63.1796875" style="80" customWidth="1"/>
    <col min="4869" max="4869" width="7.7265625" style="80" customWidth="1"/>
    <col min="4870" max="4872" width="8.81640625" style="80" customWidth="1"/>
    <col min="4873" max="4873" width="10.453125" style="80" customWidth="1"/>
    <col min="4874" max="4874" width="10" style="80" customWidth="1"/>
    <col min="4875" max="4875" width="12" style="80" customWidth="1"/>
    <col min="4876" max="5120" width="9.1796875" style="80"/>
    <col min="5121" max="5121" width="8.453125" style="80" bestFit="1" customWidth="1"/>
    <col min="5122" max="5123" width="0" style="80" hidden="1" customWidth="1"/>
    <col min="5124" max="5124" width="63.1796875" style="80" customWidth="1"/>
    <col min="5125" max="5125" width="7.7265625" style="80" customWidth="1"/>
    <col min="5126" max="5128" width="8.81640625" style="80" customWidth="1"/>
    <col min="5129" max="5129" width="10.453125" style="80" customWidth="1"/>
    <col min="5130" max="5130" width="10" style="80" customWidth="1"/>
    <col min="5131" max="5131" width="12" style="80" customWidth="1"/>
    <col min="5132" max="5376" width="9.1796875" style="80"/>
    <col min="5377" max="5377" width="8.453125" style="80" bestFit="1" customWidth="1"/>
    <col min="5378" max="5379" width="0" style="80" hidden="1" customWidth="1"/>
    <col min="5380" max="5380" width="63.1796875" style="80" customWidth="1"/>
    <col min="5381" max="5381" width="7.7265625" style="80" customWidth="1"/>
    <col min="5382" max="5384" width="8.81640625" style="80" customWidth="1"/>
    <col min="5385" max="5385" width="10.453125" style="80" customWidth="1"/>
    <col min="5386" max="5386" width="10" style="80" customWidth="1"/>
    <col min="5387" max="5387" width="12" style="80" customWidth="1"/>
    <col min="5388" max="5632" width="9.1796875" style="80"/>
    <col min="5633" max="5633" width="8.453125" style="80" bestFit="1" customWidth="1"/>
    <col min="5634" max="5635" width="0" style="80" hidden="1" customWidth="1"/>
    <col min="5636" max="5636" width="63.1796875" style="80" customWidth="1"/>
    <col min="5637" max="5637" width="7.7265625" style="80" customWidth="1"/>
    <col min="5638" max="5640" width="8.81640625" style="80" customWidth="1"/>
    <col min="5641" max="5641" width="10.453125" style="80" customWidth="1"/>
    <col min="5642" max="5642" width="10" style="80" customWidth="1"/>
    <col min="5643" max="5643" width="12" style="80" customWidth="1"/>
    <col min="5644" max="5888" width="9.1796875" style="80"/>
    <col min="5889" max="5889" width="8.453125" style="80" bestFit="1" customWidth="1"/>
    <col min="5890" max="5891" width="0" style="80" hidden="1" customWidth="1"/>
    <col min="5892" max="5892" width="63.1796875" style="80" customWidth="1"/>
    <col min="5893" max="5893" width="7.7265625" style="80" customWidth="1"/>
    <col min="5894" max="5896" width="8.81640625" style="80" customWidth="1"/>
    <col min="5897" max="5897" width="10.453125" style="80" customWidth="1"/>
    <col min="5898" max="5898" width="10" style="80" customWidth="1"/>
    <col min="5899" max="5899" width="12" style="80" customWidth="1"/>
    <col min="5900" max="6144" width="9.1796875" style="80"/>
    <col min="6145" max="6145" width="8.453125" style="80" bestFit="1" customWidth="1"/>
    <col min="6146" max="6147" width="0" style="80" hidden="1" customWidth="1"/>
    <col min="6148" max="6148" width="63.1796875" style="80" customWidth="1"/>
    <col min="6149" max="6149" width="7.7265625" style="80" customWidth="1"/>
    <col min="6150" max="6152" width="8.81640625" style="80" customWidth="1"/>
    <col min="6153" max="6153" width="10.453125" style="80" customWidth="1"/>
    <col min="6154" max="6154" width="10" style="80" customWidth="1"/>
    <col min="6155" max="6155" width="12" style="80" customWidth="1"/>
    <col min="6156" max="6400" width="9.1796875" style="80"/>
    <col min="6401" max="6401" width="8.453125" style="80" bestFit="1" customWidth="1"/>
    <col min="6402" max="6403" width="0" style="80" hidden="1" customWidth="1"/>
    <col min="6404" max="6404" width="63.1796875" style="80" customWidth="1"/>
    <col min="6405" max="6405" width="7.7265625" style="80" customWidth="1"/>
    <col min="6406" max="6408" width="8.81640625" style="80" customWidth="1"/>
    <col min="6409" max="6409" width="10.453125" style="80" customWidth="1"/>
    <col min="6410" max="6410" width="10" style="80" customWidth="1"/>
    <col min="6411" max="6411" width="12" style="80" customWidth="1"/>
    <col min="6412" max="6656" width="9.1796875" style="80"/>
    <col min="6657" max="6657" width="8.453125" style="80" bestFit="1" customWidth="1"/>
    <col min="6658" max="6659" width="0" style="80" hidden="1" customWidth="1"/>
    <col min="6660" max="6660" width="63.1796875" style="80" customWidth="1"/>
    <col min="6661" max="6661" width="7.7265625" style="80" customWidth="1"/>
    <col min="6662" max="6664" width="8.81640625" style="80" customWidth="1"/>
    <col min="6665" max="6665" width="10.453125" style="80" customWidth="1"/>
    <col min="6666" max="6666" width="10" style="80" customWidth="1"/>
    <col min="6667" max="6667" width="12" style="80" customWidth="1"/>
    <col min="6668" max="6912" width="9.1796875" style="80"/>
    <col min="6913" max="6913" width="8.453125" style="80" bestFit="1" customWidth="1"/>
    <col min="6914" max="6915" width="0" style="80" hidden="1" customWidth="1"/>
    <col min="6916" max="6916" width="63.1796875" style="80" customWidth="1"/>
    <col min="6917" max="6917" width="7.7265625" style="80" customWidth="1"/>
    <col min="6918" max="6920" width="8.81640625" style="80" customWidth="1"/>
    <col min="6921" max="6921" width="10.453125" style="80" customWidth="1"/>
    <col min="6922" max="6922" width="10" style="80" customWidth="1"/>
    <col min="6923" max="6923" width="12" style="80" customWidth="1"/>
    <col min="6924" max="7168" width="9.1796875" style="80"/>
    <col min="7169" max="7169" width="8.453125" style="80" bestFit="1" customWidth="1"/>
    <col min="7170" max="7171" width="0" style="80" hidden="1" customWidth="1"/>
    <col min="7172" max="7172" width="63.1796875" style="80" customWidth="1"/>
    <col min="7173" max="7173" width="7.7265625" style="80" customWidth="1"/>
    <col min="7174" max="7176" width="8.81640625" style="80" customWidth="1"/>
    <col min="7177" max="7177" width="10.453125" style="80" customWidth="1"/>
    <col min="7178" max="7178" width="10" style="80" customWidth="1"/>
    <col min="7179" max="7179" width="12" style="80" customWidth="1"/>
    <col min="7180" max="7424" width="9.1796875" style="80"/>
    <col min="7425" max="7425" width="8.453125" style="80" bestFit="1" customWidth="1"/>
    <col min="7426" max="7427" width="0" style="80" hidden="1" customWidth="1"/>
    <col min="7428" max="7428" width="63.1796875" style="80" customWidth="1"/>
    <col min="7429" max="7429" width="7.7265625" style="80" customWidth="1"/>
    <col min="7430" max="7432" width="8.81640625" style="80" customWidth="1"/>
    <col min="7433" max="7433" width="10.453125" style="80" customWidth="1"/>
    <col min="7434" max="7434" width="10" style="80" customWidth="1"/>
    <col min="7435" max="7435" width="12" style="80" customWidth="1"/>
    <col min="7436" max="7680" width="9.1796875" style="80"/>
    <col min="7681" max="7681" width="8.453125" style="80" bestFit="1" customWidth="1"/>
    <col min="7682" max="7683" width="0" style="80" hidden="1" customWidth="1"/>
    <col min="7684" max="7684" width="63.1796875" style="80" customWidth="1"/>
    <col min="7685" max="7685" width="7.7265625" style="80" customWidth="1"/>
    <col min="7686" max="7688" width="8.81640625" style="80" customWidth="1"/>
    <col min="7689" max="7689" width="10.453125" style="80" customWidth="1"/>
    <col min="7690" max="7690" width="10" style="80" customWidth="1"/>
    <col min="7691" max="7691" width="12" style="80" customWidth="1"/>
    <col min="7692" max="7936" width="9.1796875" style="80"/>
    <col min="7937" max="7937" width="8.453125" style="80" bestFit="1" customWidth="1"/>
    <col min="7938" max="7939" width="0" style="80" hidden="1" customWidth="1"/>
    <col min="7940" max="7940" width="63.1796875" style="80" customWidth="1"/>
    <col min="7941" max="7941" width="7.7265625" style="80" customWidth="1"/>
    <col min="7942" max="7944" width="8.81640625" style="80" customWidth="1"/>
    <col min="7945" max="7945" width="10.453125" style="80" customWidth="1"/>
    <col min="7946" max="7946" width="10" style="80" customWidth="1"/>
    <col min="7947" max="7947" width="12" style="80" customWidth="1"/>
    <col min="7948" max="8192" width="9.1796875" style="80"/>
    <col min="8193" max="8193" width="8.453125" style="80" bestFit="1" customWidth="1"/>
    <col min="8194" max="8195" width="0" style="80" hidden="1" customWidth="1"/>
    <col min="8196" max="8196" width="63.1796875" style="80" customWidth="1"/>
    <col min="8197" max="8197" width="7.7265625" style="80" customWidth="1"/>
    <col min="8198" max="8200" width="8.81640625" style="80" customWidth="1"/>
    <col min="8201" max="8201" width="10.453125" style="80" customWidth="1"/>
    <col min="8202" max="8202" width="10" style="80" customWidth="1"/>
    <col min="8203" max="8203" width="12" style="80" customWidth="1"/>
    <col min="8204" max="8448" width="9.1796875" style="80"/>
    <col min="8449" max="8449" width="8.453125" style="80" bestFit="1" customWidth="1"/>
    <col min="8450" max="8451" width="0" style="80" hidden="1" customWidth="1"/>
    <col min="8452" max="8452" width="63.1796875" style="80" customWidth="1"/>
    <col min="8453" max="8453" width="7.7265625" style="80" customWidth="1"/>
    <col min="8454" max="8456" width="8.81640625" style="80" customWidth="1"/>
    <col min="8457" max="8457" width="10.453125" style="80" customWidth="1"/>
    <col min="8458" max="8458" width="10" style="80" customWidth="1"/>
    <col min="8459" max="8459" width="12" style="80" customWidth="1"/>
    <col min="8460" max="8704" width="9.1796875" style="80"/>
    <col min="8705" max="8705" width="8.453125" style="80" bestFit="1" customWidth="1"/>
    <col min="8706" max="8707" width="0" style="80" hidden="1" customWidth="1"/>
    <col min="8708" max="8708" width="63.1796875" style="80" customWidth="1"/>
    <col min="8709" max="8709" width="7.7265625" style="80" customWidth="1"/>
    <col min="8710" max="8712" width="8.81640625" style="80" customWidth="1"/>
    <col min="8713" max="8713" width="10.453125" style="80" customWidth="1"/>
    <col min="8714" max="8714" width="10" style="80" customWidth="1"/>
    <col min="8715" max="8715" width="12" style="80" customWidth="1"/>
    <col min="8716" max="8960" width="9.1796875" style="80"/>
    <col min="8961" max="8961" width="8.453125" style="80" bestFit="1" customWidth="1"/>
    <col min="8962" max="8963" width="0" style="80" hidden="1" customWidth="1"/>
    <col min="8964" max="8964" width="63.1796875" style="80" customWidth="1"/>
    <col min="8965" max="8965" width="7.7265625" style="80" customWidth="1"/>
    <col min="8966" max="8968" width="8.81640625" style="80" customWidth="1"/>
    <col min="8969" max="8969" width="10.453125" style="80" customWidth="1"/>
    <col min="8970" max="8970" width="10" style="80" customWidth="1"/>
    <col min="8971" max="8971" width="12" style="80" customWidth="1"/>
    <col min="8972" max="9216" width="9.1796875" style="80"/>
    <col min="9217" max="9217" width="8.453125" style="80" bestFit="1" customWidth="1"/>
    <col min="9218" max="9219" width="0" style="80" hidden="1" customWidth="1"/>
    <col min="9220" max="9220" width="63.1796875" style="80" customWidth="1"/>
    <col min="9221" max="9221" width="7.7265625" style="80" customWidth="1"/>
    <col min="9222" max="9224" width="8.81640625" style="80" customWidth="1"/>
    <col min="9225" max="9225" width="10.453125" style="80" customWidth="1"/>
    <col min="9226" max="9226" width="10" style="80" customWidth="1"/>
    <col min="9227" max="9227" width="12" style="80" customWidth="1"/>
    <col min="9228" max="9472" width="9.1796875" style="80"/>
    <col min="9473" max="9473" width="8.453125" style="80" bestFit="1" customWidth="1"/>
    <col min="9474" max="9475" width="0" style="80" hidden="1" customWidth="1"/>
    <col min="9476" max="9476" width="63.1796875" style="80" customWidth="1"/>
    <col min="9477" max="9477" width="7.7265625" style="80" customWidth="1"/>
    <col min="9478" max="9480" width="8.81640625" style="80" customWidth="1"/>
    <col min="9481" max="9481" width="10.453125" style="80" customWidth="1"/>
    <col min="9482" max="9482" width="10" style="80" customWidth="1"/>
    <col min="9483" max="9483" width="12" style="80" customWidth="1"/>
    <col min="9484" max="9728" width="9.1796875" style="80"/>
    <col min="9729" max="9729" width="8.453125" style="80" bestFit="1" customWidth="1"/>
    <col min="9730" max="9731" width="0" style="80" hidden="1" customWidth="1"/>
    <col min="9732" max="9732" width="63.1796875" style="80" customWidth="1"/>
    <col min="9733" max="9733" width="7.7265625" style="80" customWidth="1"/>
    <col min="9734" max="9736" width="8.81640625" style="80" customWidth="1"/>
    <col min="9737" max="9737" width="10.453125" style="80" customWidth="1"/>
    <col min="9738" max="9738" width="10" style="80" customWidth="1"/>
    <col min="9739" max="9739" width="12" style="80" customWidth="1"/>
    <col min="9740" max="9984" width="9.1796875" style="80"/>
    <col min="9985" max="9985" width="8.453125" style="80" bestFit="1" customWidth="1"/>
    <col min="9986" max="9987" width="0" style="80" hidden="1" customWidth="1"/>
    <col min="9988" max="9988" width="63.1796875" style="80" customWidth="1"/>
    <col min="9989" max="9989" width="7.7265625" style="80" customWidth="1"/>
    <col min="9990" max="9992" width="8.81640625" style="80" customWidth="1"/>
    <col min="9993" max="9993" width="10.453125" style="80" customWidth="1"/>
    <col min="9994" max="9994" width="10" style="80" customWidth="1"/>
    <col min="9995" max="9995" width="12" style="80" customWidth="1"/>
    <col min="9996" max="10240" width="9.1796875" style="80"/>
    <col min="10241" max="10241" width="8.453125" style="80" bestFit="1" customWidth="1"/>
    <col min="10242" max="10243" width="0" style="80" hidden="1" customWidth="1"/>
    <col min="10244" max="10244" width="63.1796875" style="80" customWidth="1"/>
    <col min="10245" max="10245" width="7.7265625" style="80" customWidth="1"/>
    <col min="10246" max="10248" width="8.81640625" style="80" customWidth="1"/>
    <col min="10249" max="10249" width="10.453125" style="80" customWidth="1"/>
    <col min="10250" max="10250" width="10" style="80" customWidth="1"/>
    <col min="10251" max="10251" width="12" style="80" customWidth="1"/>
    <col min="10252" max="10496" width="9.1796875" style="80"/>
    <col min="10497" max="10497" width="8.453125" style="80" bestFit="1" customWidth="1"/>
    <col min="10498" max="10499" width="0" style="80" hidden="1" customWidth="1"/>
    <col min="10500" max="10500" width="63.1796875" style="80" customWidth="1"/>
    <col min="10501" max="10501" width="7.7265625" style="80" customWidth="1"/>
    <col min="10502" max="10504" width="8.81640625" style="80" customWidth="1"/>
    <col min="10505" max="10505" width="10.453125" style="80" customWidth="1"/>
    <col min="10506" max="10506" width="10" style="80" customWidth="1"/>
    <col min="10507" max="10507" width="12" style="80" customWidth="1"/>
    <col min="10508" max="10752" width="9.1796875" style="80"/>
    <col min="10753" max="10753" width="8.453125" style="80" bestFit="1" customWidth="1"/>
    <col min="10754" max="10755" width="0" style="80" hidden="1" customWidth="1"/>
    <col min="10756" max="10756" width="63.1796875" style="80" customWidth="1"/>
    <col min="10757" max="10757" width="7.7265625" style="80" customWidth="1"/>
    <col min="10758" max="10760" width="8.81640625" style="80" customWidth="1"/>
    <col min="10761" max="10761" width="10.453125" style="80" customWidth="1"/>
    <col min="10762" max="10762" width="10" style="80" customWidth="1"/>
    <col min="10763" max="10763" width="12" style="80" customWidth="1"/>
    <col min="10764" max="11008" width="9.1796875" style="80"/>
    <col min="11009" max="11009" width="8.453125" style="80" bestFit="1" customWidth="1"/>
    <col min="11010" max="11011" width="0" style="80" hidden="1" customWidth="1"/>
    <col min="11012" max="11012" width="63.1796875" style="80" customWidth="1"/>
    <col min="11013" max="11013" width="7.7265625" style="80" customWidth="1"/>
    <col min="11014" max="11016" width="8.81640625" style="80" customWidth="1"/>
    <col min="11017" max="11017" width="10.453125" style="80" customWidth="1"/>
    <col min="11018" max="11018" width="10" style="80" customWidth="1"/>
    <col min="11019" max="11019" width="12" style="80" customWidth="1"/>
    <col min="11020" max="11264" width="9.1796875" style="80"/>
    <col min="11265" max="11265" width="8.453125" style="80" bestFit="1" customWidth="1"/>
    <col min="11266" max="11267" width="0" style="80" hidden="1" customWidth="1"/>
    <col min="11268" max="11268" width="63.1796875" style="80" customWidth="1"/>
    <col min="11269" max="11269" width="7.7265625" style="80" customWidth="1"/>
    <col min="11270" max="11272" width="8.81640625" style="80" customWidth="1"/>
    <col min="11273" max="11273" width="10.453125" style="80" customWidth="1"/>
    <col min="11274" max="11274" width="10" style="80" customWidth="1"/>
    <col min="11275" max="11275" width="12" style="80" customWidth="1"/>
    <col min="11276" max="11520" width="9.1796875" style="80"/>
    <col min="11521" max="11521" width="8.453125" style="80" bestFit="1" customWidth="1"/>
    <col min="11522" max="11523" width="0" style="80" hidden="1" customWidth="1"/>
    <col min="11524" max="11524" width="63.1796875" style="80" customWidth="1"/>
    <col min="11525" max="11525" width="7.7265625" style="80" customWidth="1"/>
    <col min="11526" max="11528" width="8.81640625" style="80" customWidth="1"/>
    <col min="11529" max="11529" width="10.453125" style="80" customWidth="1"/>
    <col min="11530" max="11530" width="10" style="80" customWidth="1"/>
    <col min="11531" max="11531" width="12" style="80" customWidth="1"/>
    <col min="11532" max="11776" width="9.1796875" style="80"/>
    <col min="11777" max="11777" width="8.453125" style="80" bestFit="1" customWidth="1"/>
    <col min="11778" max="11779" width="0" style="80" hidden="1" customWidth="1"/>
    <col min="11780" max="11780" width="63.1796875" style="80" customWidth="1"/>
    <col min="11781" max="11781" width="7.7265625" style="80" customWidth="1"/>
    <col min="11782" max="11784" width="8.81640625" style="80" customWidth="1"/>
    <col min="11785" max="11785" width="10.453125" style="80" customWidth="1"/>
    <col min="11786" max="11786" width="10" style="80" customWidth="1"/>
    <col min="11787" max="11787" width="12" style="80" customWidth="1"/>
    <col min="11788" max="12032" width="9.1796875" style="80"/>
    <col min="12033" max="12033" width="8.453125" style="80" bestFit="1" customWidth="1"/>
    <col min="12034" max="12035" width="0" style="80" hidden="1" customWidth="1"/>
    <col min="12036" max="12036" width="63.1796875" style="80" customWidth="1"/>
    <col min="12037" max="12037" width="7.7265625" style="80" customWidth="1"/>
    <col min="12038" max="12040" width="8.81640625" style="80" customWidth="1"/>
    <col min="12041" max="12041" width="10.453125" style="80" customWidth="1"/>
    <col min="12042" max="12042" width="10" style="80" customWidth="1"/>
    <col min="12043" max="12043" width="12" style="80" customWidth="1"/>
    <col min="12044" max="12288" width="9.1796875" style="80"/>
    <col min="12289" max="12289" width="8.453125" style="80" bestFit="1" customWidth="1"/>
    <col min="12290" max="12291" width="0" style="80" hidden="1" customWidth="1"/>
    <col min="12292" max="12292" width="63.1796875" style="80" customWidth="1"/>
    <col min="12293" max="12293" width="7.7265625" style="80" customWidth="1"/>
    <col min="12294" max="12296" width="8.81640625" style="80" customWidth="1"/>
    <col min="12297" max="12297" width="10.453125" style="80" customWidth="1"/>
    <col min="12298" max="12298" width="10" style="80" customWidth="1"/>
    <col min="12299" max="12299" width="12" style="80" customWidth="1"/>
    <col min="12300" max="12544" width="9.1796875" style="80"/>
    <col min="12545" max="12545" width="8.453125" style="80" bestFit="1" customWidth="1"/>
    <col min="12546" max="12547" width="0" style="80" hidden="1" customWidth="1"/>
    <col min="12548" max="12548" width="63.1796875" style="80" customWidth="1"/>
    <col min="12549" max="12549" width="7.7265625" style="80" customWidth="1"/>
    <col min="12550" max="12552" width="8.81640625" style="80" customWidth="1"/>
    <col min="12553" max="12553" width="10.453125" style="80" customWidth="1"/>
    <col min="12554" max="12554" width="10" style="80" customWidth="1"/>
    <col min="12555" max="12555" width="12" style="80" customWidth="1"/>
    <col min="12556" max="12800" width="9.1796875" style="80"/>
    <col min="12801" max="12801" width="8.453125" style="80" bestFit="1" customWidth="1"/>
    <col min="12802" max="12803" width="0" style="80" hidden="1" customWidth="1"/>
    <col min="12804" max="12804" width="63.1796875" style="80" customWidth="1"/>
    <col min="12805" max="12805" width="7.7265625" style="80" customWidth="1"/>
    <col min="12806" max="12808" width="8.81640625" style="80" customWidth="1"/>
    <col min="12809" max="12809" width="10.453125" style="80" customWidth="1"/>
    <col min="12810" max="12810" width="10" style="80" customWidth="1"/>
    <col min="12811" max="12811" width="12" style="80" customWidth="1"/>
    <col min="12812" max="13056" width="9.1796875" style="80"/>
    <col min="13057" max="13057" width="8.453125" style="80" bestFit="1" customWidth="1"/>
    <col min="13058" max="13059" width="0" style="80" hidden="1" customWidth="1"/>
    <col min="13060" max="13060" width="63.1796875" style="80" customWidth="1"/>
    <col min="13061" max="13061" width="7.7265625" style="80" customWidth="1"/>
    <col min="13062" max="13064" width="8.81640625" style="80" customWidth="1"/>
    <col min="13065" max="13065" width="10.453125" style="80" customWidth="1"/>
    <col min="13066" max="13066" width="10" style="80" customWidth="1"/>
    <col min="13067" max="13067" width="12" style="80" customWidth="1"/>
    <col min="13068" max="13312" width="9.1796875" style="80"/>
    <col min="13313" max="13313" width="8.453125" style="80" bestFit="1" customWidth="1"/>
    <col min="13314" max="13315" width="0" style="80" hidden="1" customWidth="1"/>
    <col min="13316" max="13316" width="63.1796875" style="80" customWidth="1"/>
    <col min="13317" max="13317" width="7.7265625" style="80" customWidth="1"/>
    <col min="13318" max="13320" width="8.81640625" style="80" customWidth="1"/>
    <col min="13321" max="13321" width="10.453125" style="80" customWidth="1"/>
    <col min="13322" max="13322" width="10" style="80" customWidth="1"/>
    <col min="13323" max="13323" width="12" style="80" customWidth="1"/>
    <col min="13324" max="13568" width="9.1796875" style="80"/>
    <col min="13569" max="13569" width="8.453125" style="80" bestFit="1" customWidth="1"/>
    <col min="13570" max="13571" width="0" style="80" hidden="1" customWidth="1"/>
    <col min="13572" max="13572" width="63.1796875" style="80" customWidth="1"/>
    <col min="13573" max="13573" width="7.7265625" style="80" customWidth="1"/>
    <col min="13574" max="13576" width="8.81640625" style="80" customWidth="1"/>
    <col min="13577" max="13577" width="10.453125" style="80" customWidth="1"/>
    <col min="13578" max="13578" width="10" style="80" customWidth="1"/>
    <col min="13579" max="13579" width="12" style="80" customWidth="1"/>
    <col min="13580" max="13824" width="9.1796875" style="80"/>
    <col min="13825" max="13825" width="8.453125" style="80" bestFit="1" customWidth="1"/>
    <col min="13826" max="13827" width="0" style="80" hidden="1" customWidth="1"/>
    <col min="13828" max="13828" width="63.1796875" style="80" customWidth="1"/>
    <col min="13829" max="13829" width="7.7265625" style="80" customWidth="1"/>
    <col min="13830" max="13832" width="8.81640625" style="80" customWidth="1"/>
    <col min="13833" max="13833" width="10.453125" style="80" customWidth="1"/>
    <col min="13834" max="13834" width="10" style="80" customWidth="1"/>
    <col min="13835" max="13835" width="12" style="80" customWidth="1"/>
    <col min="13836" max="14080" width="9.1796875" style="80"/>
    <col min="14081" max="14081" width="8.453125" style="80" bestFit="1" customWidth="1"/>
    <col min="14082" max="14083" width="0" style="80" hidden="1" customWidth="1"/>
    <col min="14084" max="14084" width="63.1796875" style="80" customWidth="1"/>
    <col min="14085" max="14085" width="7.7265625" style="80" customWidth="1"/>
    <col min="14086" max="14088" width="8.81640625" style="80" customWidth="1"/>
    <col min="14089" max="14089" width="10.453125" style="80" customWidth="1"/>
    <col min="14090" max="14090" width="10" style="80" customWidth="1"/>
    <col min="14091" max="14091" width="12" style="80" customWidth="1"/>
    <col min="14092" max="14336" width="9.1796875" style="80"/>
    <col min="14337" max="14337" width="8.453125" style="80" bestFit="1" customWidth="1"/>
    <col min="14338" max="14339" width="0" style="80" hidden="1" customWidth="1"/>
    <col min="14340" max="14340" width="63.1796875" style="80" customWidth="1"/>
    <col min="14341" max="14341" width="7.7265625" style="80" customWidth="1"/>
    <col min="14342" max="14344" width="8.81640625" style="80" customWidth="1"/>
    <col min="14345" max="14345" width="10.453125" style="80" customWidth="1"/>
    <col min="14346" max="14346" width="10" style="80" customWidth="1"/>
    <col min="14347" max="14347" width="12" style="80" customWidth="1"/>
    <col min="14348" max="14592" width="9.1796875" style="80"/>
    <col min="14593" max="14593" width="8.453125" style="80" bestFit="1" customWidth="1"/>
    <col min="14594" max="14595" width="0" style="80" hidden="1" customWidth="1"/>
    <col min="14596" max="14596" width="63.1796875" style="80" customWidth="1"/>
    <col min="14597" max="14597" width="7.7265625" style="80" customWidth="1"/>
    <col min="14598" max="14600" width="8.81640625" style="80" customWidth="1"/>
    <col min="14601" max="14601" width="10.453125" style="80" customWidth="1"/>
    <col min="14602" max="14602" width="10" style="80" customWidth="1"/>
    <col min="14603" max="14603" width="12" style="80" customWidth="1"/>
    <col min="14604" max="14848" width="9.1796875" style="80"/>
    <col min="14849" max="14849" width="8.453125" style="80" bestFit="1" customWidth="1"/>
    <col min="14850" max="14851" width="0" style="80" hidden="1" customWidth="1"/>
    <col min="14852" max="14852" width="63.1796875" style="80" customWidth="1"/>
    <col min="14853" max="14853" width="7.7265625" style="80" customWidth="1"/>
    <col min="14854" max="14856" width="8.81640625" style="80" customWidth="1"/>
    <col min="14857" max="14857" width="10.453125" style="80" customWidth="1"/>
    <col min="14858" max="14858" width="10" style="80" customWidth="1"/>
    <col min="14859" max="14859" width="12" style="80" customWidth="1"/>
    <col min="14860" max="15104" width="9.1796875" style="80"/>
    <col min="15105" max="15105" width="8.453125" style="80" bestFit="1" customWidth="1"/>
    <col min="15106" max="15107" width="0" style="80" hidden="1" customWidth="1"/>
    <col min="15108" max="15108" width="63.1796875" style="80" customWidth="1"/>
    <col min="15109" max="15109" width="7.7265625" style="80" customWidth="1"/>
    <col min="15110" max="15112" width="8.81640625" style="80" customWidth="1"/>
    <col min="15113" max="15113" width="10.453125" style="80" customWidth="1"/>
    <col min="15114" max="15114" width="10" style="80" customWidth="1"/>
    <col min="15115" max="15115" width="12" style="80" customWidth="1"/>
    <col min="15116" max="15360" width="9.1796875" style="80"/>
    <col min="15361" max="15361" width="8.453125" style="80" bestFit="1" customWidth="1"/>
    <col min="15362" max="15363" width="0" style="80" hidden="1" customWidth="1"/>
    <col min="15364" max="15364" width="63.1796875" style="80" customWidth="1"/>
    <col min="15365" max="15365" width="7.7265625" style="80" customWidth="1"/>
    <col min="15366" max="15368" width="8.81640625" style="80" customWidth="1"/>
    <col min="15369" max="15369" width="10.453125" style="80" customWidth="1"/>
    <col min="15370" max="15370" width="10" style="80" customWidth="1"/>
    <col min="15371" max="15371" width="12" style="80" customWidth="1"/>
    <col min="15372" max="15616" width="9.1796875" style="80"/>
    <col min="15617" max="15617" width="8.453125" style="80" bestFit="1" customWidth="1"/>
    <col min="15618" max="15619" width="0" style="80" hidden="1" customWidth="1"/>
    <col min="15620" max="15620" width="63.1796875" style="80" customWidth="1"/>
    <col min="15621" max="15621" width="7.7265625" style="80" customWidth="1"/>
    <col min="15622" max="15624" width="8.81640625" style="80" customWidth="1"/>
    <col min="15625" max="15625" width="10.453125" style="80" customWidth="1"/>
    <col min="15626" max="15626" width="10" style="80" customWidth="1"/>
    <col min="15627" max="15627" width="12" style="80" customWidth="1"/>
    <col min="15628" max="15872" width="9.1796875" style="80"/>
    <col min="15873" max="15873" width="8.453125" style="80" bestFit="1" customWidth="1"/>
    <col min="15874" max="15875" width="0" style="80" hidden="1" customWidth="1"/>
    <col min="15876" max="15876" width="63.1796875" style="80" customWidth="1"/>
    <col min="15877" max="15877" width="7.7265625" style="80" customWidth="1"/>
    <col min="15878" max="15880" width="8.81640625" style="80" customWidth="1"/>
    <col min="15881" max="15881" width="10.453125" style="80" customWidth="1"/>
    <col min="15882" max="15882" width="10" style="80" customWidth="1"/>
    <col min="15883" max="15883" width="12" style="80" customWidth="1"/>
    <col min="15884" max="16128" width="9.1796875" style="80"/>
    <col min="16129" max="16129" width="8.453125" style="80" bestFit="1" customWidth="1"/>
    <col min="16130" max="16131" width="0" style="80" hidden="1" customWidth="1"/>
    <col min="16132" max="16132" width="63.1796875" style="80" customWidth="1"/>
    <col min="16133" max="16133" width="7.7265625" style="80" customWidth="1"/>
    <col min="16134" max="16136" width="8.81640625" style="80" customWidth="1"/>
    <col min="16137" max="16137" width="10.453125" style="80" customWidth="1"/>
    <col min="16138" max="16138" width="10" style="80" customWidth="1"/>
    <col min="16139" max="16139" width="12" style="80" customWidth="1"/>
    <col min="16140" max="16384" width="9.1796875" style="80"/>
  </cols>
  <sheetData>
    <row r="1" spans="1:13" ht="6" customHeight="1" thickBot="1"/>
    <row r="2" spans="1:13" s="75" customFormat="1" ht="16" thickBot="1">
      <c r="A2" s="121"/>
      <c r="B2" s="122"/>
      <c r="C2" s="122"/>
      <c r="D2" s="123" t="s">
        <v>142</v>
      </c>
      <c r="E2" s="122"/>
      <c r="F2" s="124"/>
      <c r="G2" s="122"/>
      <c r="H2" s="122"/>
      <c r="I2" s="122"/>
      <c r="J2" s="122"/>
      <c r="K2" s="125">
        <f>K5+K18+K29+K47</f>
        <v>56687</v>
      </c>
    </row>
    <row r="3" spans="1:13">
      <c r="A3" s="126" t="s">
        <v>78</v>
      </c>
      <c r="B3" s="127"/>
      <c r="C3" s="127"/>
      <c r="D3" s="127" t="s">
        <v>9</v>
      </c>
      <c r="E3" s="127" t="s">
        <v>10</v>
      </c>
      <c r="F3" s="128" t="s">
        <v>22</v>
      </c>
      <c r="G3" s="129"/>
      <c r="H3" s="129"/>
      <c r="I3" s="129" t="s">
        <v>143</v>
      </c>
      <c r="J3" s="129" t="s">
        <v>143</v>
      </c>
      <c r="K3" s="126" t="s">
        <v>85</v>
      </c>
    </row>
    <row r="4" spans="1:13" ht="15.5">
      <c r="A4" s="130"/>
      <c r="B4" s="131"/>
      <c r="C4" s="131"/>
      <c r="D4" s="132" t="s">
        <v>144</v>
      </c>
      <c r="E4" s="131"/>
      <c r="F4" s="133"/>
      <c r="G4" s="131"/>
      <c r="H4" s="131"/>
      <c r="I4" s="131"/>
      <c r="J4" s="131"/>
      <c r="K4" s="131"/>
      <c r="M4" s="143"/>
    </row>
    <row r="5" spans="1:13" ht="15" customHeight="1">
      <c r="A5" s="134" t="s">
        <v>145</v>
      </c>
      <c r="B5" s="91"/>
      <c r="C5" s="91"/>
      <c r="D5" s="135" t="s">
        <v>146</v>
      </c>
      <c r="E5" s="91"/>
      <c r="F5" s="93"/>
      <c r="G5" s="91"/>
      <c r="H5" s="91"/>
      <c r="I5" s="91"/>
      <c r="J5" s="91"/>
      <c r="K5" s="93">
        <f>SUM(K6:K17)</f>
        <v>0</v>
      </c>
    </row>
    <row r="6" spans="1:13">
      <c r="A6" s="109"/>
      <c r="B6" s="136"/>
      <c r="C6" s="109"/>
      <c r="D6" s="137" t="s">
        <v>147</v>
      </c>
      <c r="E6" s="109" t="s">
        <v>22</v>
      </c>
      <c r="F6" s="112"/>
      <c r="G6" s="100">
        <v>5500</v>
      </c>
      <c r="H6" s="100">
        <v>750</v>
      </c>
      <c r="I6" s="100">
        <f t="shared" ref="I6:I16" si="0">G6*F6</f>
        <v>0</v>
      </c>
      <c r="J6" s="100">
        <f t="shared" ref="J6:J16" si="1">H6*F6</f>
        <v>0</v>
      </c>
      <c r="K6" s="101">
        <f>SUM(I6:J6)</f>
        <v>0</v>
      </c>
    </row>
    <row r="7" spans="1:13">
      <c r="A7" s="109"/>
      <c r="B7" s="136"/>
      <c r="C7" s="109"/>
      <c r="D7" s="137" t="s">
        <v>148</v>
      </c>
      <c r="E7" s="109" t="s">
        <v>22</v>
      </c>
      <c r="F7" s="112"/>
      <c r="G7" s="100">
        <v>6450</v>
      </c>
      <c r="H7" s="100">
        <v>750</v>
      </c>
      <c r="I7" s="100">
        <f>G7*F7</f>
        <v>0</v>
      </c>
      <c r="J7" s="100">
        <f>H7*F7</f>
        <v>0</v>
      </c>
      <c r="K7" s="101">
        <f>SUM(I7:J7)</f>
        <v>0</v>
      </c>
    </row>
    <row r="8" spans="1:13">
      <c r="A8" s="109"/>
      <c r="B8" s="136"/>
      <c r="C8" s="109"/>
      <c r="D8" s="137" t="s">
        <v>149</v>
      </c>
      <c r="E8" s="109" t="s">
        <v>22</v>
      </c>
      <c r="F8" s="112"/>
      <c r="G8" s="100">
        <v>5450</v>
      </c>
      <c r="H8" s="100">
        <v>750</v>
      </c>
      <c r="I8" s="100">
        <f t="shared" si="0"/>
        <v>0</v>
      </c>
      <c r="J8" s="100">
        <f t="shared" si="1"/>
        <v>0</v>
      </c>
      <c r="K8" s="101">
        <f t="shared" ref="K8:K16" si="2">SUM(I8:J8)</f>
        <v>0</v>
      </c>
    </row>
    <row r="9" spans="1:13">
      <c r="A9" s="109"/>
      <c r="B9" s="136"/>
      <c r="C9" s="109"/>
      <c r="D9" s="137" t="s">
        <v>150</v>
      </c>
      <c r="E9" s="109" t="s">
        <v>22</v>
      </c>
      <c r="F9" s="112"/>
      <c r="G9" s="100">
        <v>7500</v>
      </c>
      <c r="H9" s="100">
        <v>750</v>
      </c>
      <c r="I9" s="100">
        <f t="shared" si="0"/>
        <v>0</v>
      </c>
      <c r="J9" s="100">
        <f t="shared" si="1"/>
        <v>0</v>
      </c>
      <c r="K9" s="101">
        <f t="shared" si="2"/>
        <v>0</v>
      </c>
    </row>
    <row r="10" spans="1:13">
      <c r="A10" s="109"/>
      <c r="B10" s="136"/>
      <c r="C10" s="109"/>
      <c r="D10" s="137" t="s">
        <v>151</v>
      </c>
      <c r="E10" s="109" t="s">
        <v>22</v>
      </c>
      <c r="F10" s="112"/>
      <c r="G10" s="100">
        <v>1250</v>
      </c>
      <c r="H10" s="100">
        <v>240</v>
      </c>
      <c r="I10" s="100">
        <f t="shared" si="0"/>
        <v>0</v>
      </c>
      <c r="J10" s="100">
        <f t="shared" si="1"/>
        <v>0</v>
      </c>
      <c r="K10" s="101">
        <f t="shared" si="2"/>
        <v>0</v>
      </c>
    </row>
    <row r="11" spans="1:13">
      <c r="A11" s="109"/>
      <c r="B11" s="136"/>
      <c r="C11" s="109"/>
      <c r="D11" s="137" t="s">
        <v>152</v>
      </c>
      <c r="E11" s="109" t="s">
        <v>22</v>
      </c>
      <c r="F11" s="112"/>
      <c r="G11" s="100">
        <v>860</v>
      </c>
      <c r="H11" s="100">
        <v>240</v>
      </c>
      <c r="I11" s="100">
        <f t="shared" si="0"/>
        <v>0</v>
      </c>
      <c r="J11" s="100">
        <f t="shared" si="1"/>
        <v>0</v>
      </c>
      <c r="K11" s="101">
        <f t="shared" si="2"/>
        <v>0</v>
      </c>
    </row>
    <row r="12" spans="1:13">
      <c r="A12" s="109"/>
      <c r="B12" s="136"/>
      <c r="C12" s="109"/>
      <c r="D12" s="137" t="s">
        <v>153</v>
      </c>
      <c r="E12" s="109" t="s">
        <v>22</v>
      </c>
      <c r="F12" s="138"/>
      <c r="G12" s="100">
        <v>25000</v>
      </c>
      <c r="H12" s="100">
        <v>3500</v>
      </c>
      <c r="I12" s="100">
        <f t="shared" si="0"/>
        <v>0</v>
      </c>
      <c r="J12" s="100">
        <f t="shared" si="1"/>
        <v>0</v>
      </c>
      <c r="K12" s="101">
        <f t="shared" si="2"/>
        <v>0</v>
      </c>
    </row>
    <row r="13" spans="1:13">
      <c r="A13" s="109"/>
      <c r="B13" s="136"/>
      <c r="C13" s="109"/>
      <c r="D13" s="137" t="s">
        <v>154</v>
      </c>
      <c r="E13" s="109" t="s">
        <v>22</v>
      </c>
      <c r="F13" s="138"/>
      <c r="G13" s="100"/>
      <c r="H13" s="100"/>
      <c r="I13" s="100">
        <f>G13*F13</f>
        <v>0</v>
      </c>
      <c r="J13" s="100">
        <f>H13*F13</f>
        <v>0</v>
      </c>
      <c r="K13" s="101">
        <f>SUM(I13:J13)</f>
        <v>0</v>
      </c>
    </row>
    <row r="14" spans="1:13">
      <c r="A14" s="109"/>
      <c r="B14" s="136"/>
      <c r="C14" s="109"/>
      <c r="D14" s="137" t="s">
        <v>155</v>
      </c>
      <c r="E14" s="109" t="s">
        <v>22</v>
      </c>
      <c r="F14" s="112"/>
      <c r="G14" s="100">
        <v>7500</v>
      </c>
      <c r="H14" s="100">
        <v>750</v>
      </c>
      <c r="I14" s="100">
        <f t="shared" si="0"/>
        <v>0</v>
      </c>
      <c r="J14" s="100">
        <f t="shared" si="1"/>
        <v>0</v>
      </c>
      <c r="K14" s="101">
        <f t="shared" si="2"/>
        <v>0</v>
      </c>
    </row>
    <row r="15" spans="1:13">
      <c r="A15" s="109"/>
      <c r="B15" s="136"/>
      <c r="C15" s="109"/>
      <c r="D15" s="137" t="s">
        <v>156</v>
      </c>
      <c r="E15" s="109" t="s">
        <v>22</v>
      </c>
      <c r="F15" s="112"/>
      <c r="G15" s="100">
        <v>250</v>
      </c>
      <c r="H15" s="100">
        <v>100</v>
      </c>
      <c r="I15" s="100">
        <f t="shared" si="0"/>
        <v>0</v>
      </c>
      <c r="J15" s="100">
        <f t="shared" si="1"/>
        <v>0</v>
      </c>
      <c r="K15" s="101">
        <f t="shared" si="2"/>
        <v>0</v>
      </c>
    </row>
    <row r="16" spans="1:13">
      <c r="A16" s="109"/>
      <c r="B16" s="136"/>
      <c r="C16" s="109"/>
      <c r="D16" s="137" t="s">
        <v>157</v>
      </c>
      <c r="E16" s="109" t="s">
        <v>22</v>
      </c>
      <c r="F16" s="112"/>
      <c r="G16" s="100">
        <v>7500</v>
      </c>
      <c r="H16" s="100">
        <v>750</v>
      </c>
      <c r="I16" s="100">
        <f t="shared" si="0"/>
        <v>0</v>
      </c>
      <c r="J16" s="100">
        <f t="shared" si="1"/>
        <v>0</v>
      </c>
      <c r="K16" s="101">
        <f t="shared" si="2"/>
        <v>0</v>
      </c>
    </row>
    <row r="17" spans="1:11">
      <c r="A17" s="109"/>
      <c r="B17" s="136"/>
      <c r="C17" s="109"/>
      <c r="D17" s="137" t="s">
        <v>158</v>
      </c>
      <c r="E17" s="109" t="s">
        <v>22</v>
      </c>
      <c r="F17" s="112"/>
      <c r="G17" s="100">
        <v>22500</v>
      </c>
      <c r="H17" s="100">
        <v>3500</v>
      </c>
      <c r="I17" s="100">
        <f>G17*F17</f>
        <v>0</v>
      </c>
      <c r="J17" s="100">
        <f>H17*F17</f>
        <v>0</v>
      </c>
      <c r="K17" s="101">
        <f>SUM(I17:J17)</f>
        <v>0</v>
      </c>
    </row>
    <row r="18" spans="1:11" ht="15" customHeight="1">
      <c r="A18" s="109"/>
      <c r="B18" s="91"/>
      <c r="C18" s="91"/>
      <c r="D18" s="135" t="s">
        <v>159</v>
      </c>
      <c r="E18" s="91"/>
      <c r="F18" s="93"/>
      <c r="G18" s="91"/>
      <c r="H18" s="91"/>
      <c r="I18" s="91"/>
      <c r="J18" s="91"/>
      <c r="K18" s="93">
        <f>SUM(K19:K28)</f>
        <v>6900</v>
      </c>
    </row>
    <row r="19" spans="1:11" ht="15.5">
      <c r="A19" s="109"/>
      <c r="B19" s="136"/>
      <c r="C19" s="139"/>
      <c r="D19" s="137" t="s">
        <v>160</v>
      </c>
      <c r="E19" s="109" t="s">
        <v>22</v>
      </c>
      <c r="F19" s="112">
        <v>1</v>
      </c>
      <c r="G19" s="100">
        <v>4750</v>
      </c>
      <c r="H19" s="100">
        <v>750</v>
      </c>
      <c r="I19" s="100">
        <f t="shared" ref="I19:I26" si="3">G19*F19</f>
        <v>4750</v>
      </c>
      <c r="J19" s="100">
        <f t="shared" ref="J19:J26" si="4">H19*F19</f>
        <v>750</v>
      </c>
      <c r="K19" s="101">
        <f t="shared" ref="K19:K26" si="5">SUM(I19:J19)</f>
        <v>5500</v>
      </c>
    </row>
    <row r="20" spans="1:11" ht="15.5">
      <c r="A20" s="109"/>
      <c r="B20" s="136"/>
      <c r="C20" s="139"/>
      <c r="D20" s="137" t="s">
        <v>161</v>
      </c>
      <c r="E20" s="109" t="s">
        <v>22</v>
      </c>
      <c r="F20" s="112">
        <v>1</v>
      </c>
      <c r="G20" s="100">
        <v>550</v>
      </c>
      <c r="H20" s="100">
        <v>250</v>
      </c>
      <c r="I20" s="100">
        <f t="shared" si="3"/>
        <v>550</v>
      </c>
      <c r="J20" s="100">
        <f t="shared" si="4"/>
        <v>250</v>
      </c>
      <c r="K20" s="101">
        <f t="shared" si="5"/>
        <v>800</v>
      </c>
    </row>
    <row r="21" spans="1:11" ht="15.5">
      <c r="A21" s="109"/>
      <c r="B21" s="136"/>
      <c r="C21" s="139"/>
      <c r="D21" s="137" t="s">
        <v>162</v>
      </c>
      <c r="E21" s="109" t="s">
        <v>22</v>
      </c>
      <c r="F21" s="112"/>
      <c r="G21" s="100"/>
      <c r="H21" s="100"/>
      <c r="I21" s="100">
        <f>G21*F21</f>
        <v>0</v>
      </c>
      <c r="J21" s="100">
        <f>H21*F21</f>
        <v>0</v>
      </c>
      <c r="K21" s="101">
        <f>SUM(I21:J21)</f>
        <v>0</v>
      </c>
    </row>
    <row r="22" spans="1:11" ht="15.5">
      <c r="A22" s="109"/>
      <c r="B22" s="136"/>
      <c r="C22" s="139"/>
      <c r="D22" s="137" t="s">
        <v>163</v>
      </c>
      <c r="E22" s="109" t="s">
        <v>22</v>
      </c>
      <c r="F22" s="112"/>
      <c r="G22" s="100">
        <v>4750</v>
      </c>
      <c r="H22" s="100">
        <v>750</v>
      </c>
      <c r="I22" s="100">
        <f>G22*F22</f>
        <v>0</v>
      </c>
      <c r="J22" s="100">
        <f>H22*F22</f>
        <v>0</v>
      </c>
      <c r="K22" s="101">
        <f>SUM(I22:J22)</f>
        <v>0</v>
      </c>
    </row>
    <row r="23" spans="1:11" ht="15.5">
      <c r="A23" s="109"/>
      <c r="B23" s="136"/>
      <c r="C23" s="139"/>
      <c r="D23" s="137" t="s">
        <v>164</v>
      </c>
      <c r="E23" s="109" t="s">
        <v>22</v>
      </c>
      <c r="F23" s="112">
        <v>1</v>
      </c>
      <c r="G23" s="100">
        <v>350</v>
      </c>
      <c r="H23" s="100">
        <v>250</v>
      </c>
      <c r="I23" s="100">
        <f t="shared" si="3"/>
        <v>350</v>
      </c>
      <c r="J23" s="100">
        <f t="shared" si="4"/>
        <v>250</v>
      </c>
      <c r="K23" s="101">
        <f t="shared" si="5"/>
        <v>600</v>
      </c>
    </row>
    <row r="24" spans="1:11">
      <c r="A24" s="109"/>
      <c r="B24" s="136"/>
      <c r="C24" s="109"/>
      <c r="D24" s="137" t="s">
        <v>165</v>
      </c>
      <c r="E24" s="109" t="s">
        <v>22</v>
      </c>
      <c r="F24" s="112"/>
      <c r="G24" s="100">
        <v>7500</v>
      </c>
      <c r="H24" s="100">
        <v>750</v>
      </c>
      <c r="I24" s="100">
        <f t="shared" si="3"/>
        <v>0</v>
      </c>
      <c r="J24" s="100">
        <f t="shared" si="4"/>
        <v>0</v>
      </c>
      <c r="K24" s="101">
        <f t="shared" si="5"/>
        <v>0</v>
      </c>
    </row>
    <row r="25" spans="1:11">
      <c r="A25" s="109"/>
      <c r="B25" s="136"/>
      <c r="C25" s="109"/>
      <c r="D25" s="137" t="s">
        <v>151</v>
      </c>
      <c r="E25" s="109" t="s">
        <v>22</v>
      </c>
      <c r="F25" s="112"/>
      <c r="G25" s="100">
        <v>1250</v>
      </c>
      <c r="H25" s="100">
        <v>240</v>
      </c>
      <c r="I25" s="100">
        <f t="shared" si="3"/>
        <v>0</v>
      </c>
      <c r="J25" s="100">
        <f t="shared" si="4"/>
        <v>0</v>
      </c>
      <c r="K25" s="101">
        <f t="shared" si="5"/>
        <v>0</v>
      </c>
    </row>
    <row r="26" spans="1:11">
      <c r="A26" s="109"/>
      <c r="B26" s="136"/>
      <c r="C26" s="109"/>
      <c r="D26" s="137" t="s">
        <v>166</v>
      </c>
      <c r="E26" s="109" t="s">
        <v>22</v>
      </c>
      <c r="F26" s="112"/>
      <c r="G26" s="100"/>
      <c r="H26" s="100"/>
      <c r="I26" s="100">
        <f t="shared" si="3"/>
        <v>0</v>
      </c>
      <c r="J26" s="100">
        <f t="shared" si="4"/>
        <v>0</v>
      </c>
      <c r="K26" s="101">
        <f t="shared" si="5"/>
        <v>0</v>
      </c>
    </row>
    <row r="27" spans="1:11">
      <c r="A27" s="109"/>
      <c r="B27" s="136"/>
      <c r="C27" s="109"/>
      <c r="D27" s="137" t="s">
        <v>167</v>
      </c>
      <c r="E27" s="109" t="s">
        <v>22</v>
      </c>
      <c r="F27" s="112"/>
      <c r="G27" s="100"/>
      <c r="H27" s="100"/>
      <c r="I27" s="100">
        <f>G27*F27</f>
        <v>0</v>
      </c>
      <c r="J27" s="100">
        <f>H27*F27</f>
        <v>0</v>
      </c>
      <c r="K27" s="101">
        <f>SUM(I27:J27)</f>
        <v>0</v>
      </c>
    </row>
    <row r="28" spans="1:11">
      <c r="A28" s="140"/>
      <c r="B28" s="136"/>
      <c r="C28" s="109"/>
      <c r="D28" s="137" t="s">
        <v>168</v>
      </c>
      <c r="E28" s="109" t="s">
        <v>169</v>
      </c>
      <c r="F28" s="112"/>
      <c r="G28" s="100">
        <v>85000</v>
      </c>
      <c r="H28" s="100">
        <v>15000</v>
      </c>
      <c r="I28" s="100">
        <f>G28*F28</f>
        <v>0</v>
      </c>
      <c r="J28" s="100">
        <f>H28*F28</f>
        <v>0</v>
      </c>
      <c r="K28" s="101">
        <f>SUM(I28:J28)</f>
        <v>0</v>
      </c>
    </row>
    <row r="29" spans="1:11" ht="15.75" customHeight="1">
      <c r="A29" s="109"/>
      <c r="B29" s="91"/>
      <c r="C29" s="91"/>
      <c r="D29" s="135" t="s">
        <v>170</v>
      </c>
      <c r="E29" s="91"/>
      <c r="F29" s="93"/>
      <c r="G29" s="91"/>
      <c r="H29" s="91"/>
      <c r="I29" s="91"/>
      <c r="J29" s="91"/>
      <c r="K29" s="93">
        <f>SUM(K30:K46)</f>
        <v>11765</v>
      </c>
    </row>
    <row r="30" spans="1:11">
      <c r="A30" s="109"/>
      <c r="B30" s="136"/>
      <c r="C30" s="109"/>
      <c r="D30" s="137" t="s">
        <v>171</v>
      </c>
      <c r="E30" s="109" t="s">
        <v>22</v>
      </c>
      <c r="F30" s="138">
        <v>1</v>
      </c>
      <c r="G30" s="100">
        <v>1150</v>
      </c>
      <c r="H30" s="100">
        <v>240</v>
      </c>
      <c r="I30" s="100">
        <f t="shared" ref="I30:I45" si="6">G30*F30</f>
        <v>1150</v>
      </c>
      <c r="J30" s="100">
        <f t="shared" ref="J30:J45" si="7">H30*F30</f>
        <v>240</v>
      </c>
      <c r="K30" s="101">
        <f t="shared" ref="K30:K45" si="8">SUM(I30:J30)</f>
        <v>1390</v>
      </c>
    </row>
    <row r="31" spans="1:11">
      <c r="A31" s="109"/>
      <c r="B31" s="136"/>
      <c r="C31" s="109"/>
      <c r="D31" s="137" t="s">
        <v>172</v>
      </c>
      <c r="E31" s="109" t="s">
        <v>22</v>
      </c>
      <c r="F31" s="138">
        <v>1</v>
      </c>
      <c r="G31" s="100">
        <v>350</v>
      </c>
      <c r="H31" s="100">
        <v>150</v>
      </c>
      <c r="I31" s="100">
        <f t="shared" si="6"/>
        <v>350</v>
      </c>
      <c r="J31" s="100">
        <f t="shared" si="7"/>
        <v>150</v>
      </c>
      <c r="K31" s="101">
        <f t="shared" si="8"/>
        <v>500</v>
      </c>
    </row>
    <row r="32" spans="1:11">
      <c r="A32" s="109"/>
      <c r="B32" s="136"/>
      <c r="C32" s="109"/>
      <c r="D32" s="137" t="s">
        <v>173</v>
      </c>
      <c r="E32" s="109" t="s">
        <v>22</v>
      </c>
      <c r="F32" s="138"/>
      <c r="G32" s="100"/>
      <c r="H32" s="100"/>
      <c r="I32" s="100">
        <f t="shared" si="6"/>
        <v>0</v>
      </c>
      <c r="J32" s="100">
        <f t="shared" si="7"/>
        <v>0</v>
      </c>
      <c r="K32" s="101">
        <f t="shared" si="8"/>
        <v>0</v>
      </c>
    </row>
    <row r="33" spans="1:11">
      <c r="A33" s="109"/>
      <c r="B33" s="136"/>
      <c r="C33" s="109"/>
      <c r="D33" s="137" t="s">
        <v>174</v>
      </c>
      <c r="E33" s="109" t="s">
        <v>22</v>
      </c>
      <c r="F33" s="138">
        <v>1</v>
      </c>
      <c r="G33" s="100">
        <v>25</v>
      </c>
      <c r="H33" s="100">
        <v>15</v>
      </c>
      <c r="I33" s="100">
        <f t="shared" si="6"/>
        <v>25</v>
      </c>
      <c r="J33" s="100">
        <f t="shared" si="7"/>
        <v>15</v>
      </c>
      <c r="K33" s="101">
        <f t="shared" si="8"/>
        <v>40</v>
      </c>
    </row>
    <row r="34" spans="1:11">
      <c r="A34" s="109"/>
      <c r="B34" s="136"/>
      <c r="C34" s="109"/>
      <c r="D34" s="137" t="s">
        <v>175</v>
      </c>
      <c r="E34" s="109" t="s">
        <v>22</v>
      </c>
      <c r="F34" s="138"/>
      <c r="G34" s="100"/>
      <c r="H34" s="100"/>
      <c r="I34" s="100">
        <f t="shared" si="6"/>
        <v>0</v>
      </c>
      <c r="J34" s="100">
        <f t="shared" si="7"/>
        <v>0</v>
      </c>
      <c r="K34" s="101">
        <f t="shared" si="8"/>
        <v>0</v>
      </c>
    </row>
    <row r="35" spans="1:11">
      <c r="A35" s="109"/>
      <c r="B35" s="136"/>
      <c r="C35" s="109"/>
      <c r="D35" s="137" t="s">
        <v>176</v>
      </c>
      <c r="E35" s="109" t="s">
        <v>22</v>
      </c>
      <c r="F35" s="138"/>
      <c r="G35" s="100"/>
      <c r="H35" s="100"/>
      <c r="I35" s="100">
        <f t="shared" si="6"/>
        <v>0</v>
      </c>
      <c r="J35" s="100">
        <f t="shared" si="7"/>
        <v>0</v>
      </c>
      <c r="K35" s="101">
        <f t="shared" si="8"/>
        <v>0</v>
      </c>
    </row>
    <row r="36" spans="1:11">
      <c r="A36" s="109"/>
      <c r="B36" s="136"/>
      <c r="C36" s="109"/>
      <c r="D36" s="137" t="s">
        <v>177</v>
      </c>
      <c r="E36" s="109" t="s">
        <v>22</v>
      </c>
      <c r="F36" s="138"/>
      <c r="G36" s="100">
        <v>1150</v>
      </c>
      <c r="H36" s="100">
        <v>185</v>
      </c>
      <c r="I36" s="100">
        <f t="shared" si="6"/>
        <v>0</v>
      </c>
      <c r="J36" s="100">
        <f t="shared" si="7"/>
        <v>0</v>
      </c>
      <c r="K36" s="101">
        <f t="shared" si="8"/>
        <v>0</v>
      </c>
    </row>
    <row r="37" spans="1:11">
      <c r="A37" s="140"/>
      <c r="B37" s="136"/>
      <c r="C37" s="109"/>
      <c r="D37" s="137" t="s">
        <v>178</v>
      </c>
      <c r="E37" s="109" t="s">
        <v>22</v>
      </c>
      <c r="F37" s="138">
        <v>5</v>
      </c>
      <c r="G37" s="100">
        <v>1050</v>
      </c>
      <c r="H37" s="100">
        <v>185</v>
      </c>
      <c r="I37" s="100">
        <f t="shared" si="6"/>
        <v>5250</v>
      </c>
      <c r="J37" s="100">
        <f t="shared" si="7"/>
        <v>925</v>
      </c>
      <c r="K37" s="101">
        <f t="shared" si="8"/>
        <v>6175</v>
      </c>
    </row>
    <row r="38" spans="1:11">
      <c r="A38" s="140"/>
      <c r="B38" s="136"/>
      <c r="C38" s="109"/>
      <c r="D38" s="137" t="s">
        <v>179</v>
      </c>
      <c r="E38" s="109" t="s">
        <v>22</v>
      </c>
      <c r="F38" s="138"/>
      <c r="G38" s="100"/>
      <c r="H38" s="100"/>
      <c r="I38" s="100">
        <f>G38*F38</f>
        <v>0</v>
      </c>
      <c r="J38" s="100">
        <f>H38*F38</f>
        <v>0</v>
      </c>
      <c r="K38" s="101">
        <f>SUM(I38:J38)</f>
        <v>0</v>
      </c>
    </row>
    <row r="39" spans="1:11">
      <c r="A39" s="140"/>
      <c r="B39" s="136"/>
      <c r="C39" s="109"/>
      <c r="D39" s="137" t="s">
        <v>180</v>
      </c>
      <c r="E39" s="109" t="s">
        <v>22</v>
      </c>
      <c r="F39" s="138">
        <v>5</v>
      </c>
      <c r="G39" s="100">
        <v>155</v>
      </c>
      <c r="H39" s="100">
        <v>85</v>
      </c>
      <c r="I39" s="100">
        <f t="shared" si="6"/>
        <v>775</v>
      </c>
      <c r="J39" s="100">
        <f t="shared" si="7"/>
        <v>425</v>
      </c>
      <c r="K39" s="101">
        <f t="shared" si="8"/>
        <v>1200</v>
      </c>
    </row>
    <row r="40" spans="1:11">
      <c r="A40" s="109"/>
      <c r="B40" s="136"/>
      <c r="C40" s="109"/>
      <c r="D40" s="137" t="s">
        <v>181</v>
      </c>
      <c r="E40" s="109" t="s">
        <v>22</v>
      </c>
      <c r="F40" s="112"/>
      <c r="G40" s="100"/>
      <c r="H40" s="100"/>
      <c r="I40" s="100">
        <f t="shared" si="6"/>
        <v>0</v>
      </c>
      <c r="J40" s="100">
        <f t="shared" si="7"/>
        <v>0</v>
      </c>
      <c r="K40" s="101">
        <f t="shared" si="8"/>
        <v>0</v>
      </c>
    </row>
    <row r="41" spans="1:11">
      <c r="A41" s="109"/>
      <c r="B41" s="136"/>
      <c r="C41" s="109"/>
      <c r="D41" s="137" t="s">
        <v>182</v>
      </c>
      <c r="E41" s="109" t="s">
        <v>22</v>
      </c>
      <c r="F41" s="112"/>
      <c r="G41" s="100">
        <v>54250</v>
      </c>
      <c r="H41" s="100">
        <v>3500</v>
      </c>
      <c r="I41" s="100">
        <f>G41*F41</f>
        <v>0</v>
      </c>
      <c r="J41" s="100">
        <f>H41*F41</f>
        <v>0</v>
      </c>
      <c r="K41" s="101">
        <f>SUM(I41:J41)</f>
        <v>0</v>
      </c>
    </row>
    <row r="42" spans="1:11">
      <c r="A42" s="109"/>
      <c r="B42" s="136"/>
      <c r="C42" s="109"/>
      <c r="D42" s="137" t="s">
        <v>183</v>
      </c>
      <c r="E42" s="109" t="s">
        <v>22</v>
      </c>
      <c r="F42" s="112"/>
      <c r="G42" s="100"/>
      <c r="H42" s="100"/>
      <c r="I42" s="100">
        <f t="shared" si="6"/>
        <v>0</v>
      </c>
      <c r="J42" s="100">
        <f t="shared" si="7"/>
        <v>0</v>
      </c>
      <c r="K42" s="101">
        <f t="shared" si="8"/>
        <v>0</v>
      </c>
    </row>
    <row r="43" spans="1:11">
      <c r="A43" s="109"/>
      <c r="B43" s="136"/>
      <c r="C43" s="109"/>
      <c r="D43" s="137" t="s">
        <v>184</v>
      </c>
      <c r="E43" s="109" t="s">
        <v>22</v>
      </c>
      <c r="F43" s="112"/>
      <c r="G43" s="100"/>
      <c r="H43" s="100"/>
      <c r="I43" s="100">
        <f>G43*F43</f>
        <v>0</v>
      </c>
      <c r="J43" s="100">
        <f>H43*F43</f>
        <v>0</v>
      </c>
      <c r="K43" s="101">
        <f>SUM(I43:J43)</f>
        <v>0</v>
      </c>
    </row>
    <row r="44" spans="1:11">
      <c r="A44" s="140"/>
      <c r="B44" s="136"/>
      <c r="C44" s="109"/>
      <c r="D44" s="137" t="s">
        <v>185</v>
      </c>
      <c r="E44" s="109" t="s">
        <v>22</v>
      </c>
      <c r="F44" s="112">
        <v>2</v>
      </c>
      <c r="G44" s="100">
        <v>990</v>
      </c>
      <c r="H44" s="100">
        <v>240</v>
      </c>
      <c r="I44" s="100">
        <f t="shared" si="6"/>
        <v>1980</v>
      </c>
      <c r="J44" s="100">
        <f t="shared" si="7"/>
        <v>480</v>
      </c>
      <c r="K44" s="101">
        <f t="shared" si="8"/>
        <v>2460</v>
      </c>
    </row>
    <row r="45" spans="1:11">
      <c r="A45" s="140"/>
      <c r="B45" s="136"/>
      <c r="C45" s="109"/>
      <c r="D45" s="137" t="s">
        <v>186</v>
      </c>
      <c r="E45" s="109" t="s">
        <v>22</v>
      </c>
      <c r="F45" s="112"/>
      <c r="G45" s="100">
        <v>890</v>
      </c>
      <c r="H45" s="100">
        <v>240</v>
      </c>
      <c r="I45" s="100">
        <f t="shared" si="6"/>
        <v>0</v>
      </c>
      <c r="J45" s="100">
        <f t="shared" si="7"/>
        <v>0</v>
      </c>
      <c r="K45" s="101">
        <f t="shared" si="8"/>
        <v>0</v>
      </c>
    </row>
    <row r="46" spans="1:11">
      <c r="A46" s="140"/>
      <c r="B46" s="136"/>
      <c r="C46" s="109"/>
      <c r="D46" s="137" t="s">
        <v>187</v>
      </c>
      <c r="E46" s="109" t="s">
        <v>22</v>
      </c>
      <c r="F46" s="112"/>
      <c r="G46" s="100"/>
      <c r="H46" s="100"/>
      <c r="I46" s="100">
        <f>G46*F46</f>
        <v>0</v>
      </c>
      <c r="J46" s="100">
        <f>H46*F46</f>
        <v>0</v>
      </c>
      <c r="K46" s="101">
        <f>SUM(I46:J46)</f>
        <v>0</v>
      </c>
    </row>
    <row r="47" spans="1:11" ht="14">
      <c r="A47" s="109"/>
      <c r="B47" s="91"/>
      <c r="C47" s="91"/>
      <c r="D47" s="135" t="s">
        <v>188</v>
      </c>
      <c r="E47" s="91"/>
      <c r="F47" s="93"/>
      <c r="G47" s="91"/>
      <c r="H47" s="91"/>
      <c r="I47" s="91"/>
      <c r="J47" s="91"/>
      <c r="K47" s="93">
        <f>SUM(K48:K102)</f>
        <v>38022</v>
      </c>
    </row>
    <row r="48" spans="1:11">
      <c r="A48" s="109"/>
      <c r="B48" s="111"/>
      <c r="C48" s="109"/>
      <c r="D48" s="141" t="s">
        <v>189</v>
      </c>
      <c r="E48" s="109" t="s">
        <v>37</v>
      </c>
      <c r="F48" s="112"/>
      <c r="G48" s="100">
        <v>8</v>
      </c>
      <c r="H48" s="100">
        <v>12</v>
      </c>
      <c r="I48" s="100">
        <f t="shared" ref="I48:I102" si="9">G48*F48</f>
        <v>0</v>
      </c>
      <c r="J48" s="100">
        <f t="shared" ref="J48:J102" si="10">H48*F48</f>
        <v>0</v>
      </c>
      <c r="K48" s="101">
        <f t="shared" ref="K48:K102" si="11">SUM(I48:J48)</f>
        <v>0</v>
      </c>
    </row>
    <row r="49" spans="1:11">
      <c r="A49" s="109"/>
      <c r="B49" s="111"/>
      <c r="C49" s="109"/>
      <c r="D49" s="141" t="s">
        <v>190</v>
      </c>
      <c r="E49" s="109" t="s">
        <v>37</v>
      </c>
      <c r="F49" s="112">
        <v>180</v>
      </c>
      <c r="G49" s="100">
        <v>18</v>
      </c>
      <c r="H49" s="100">
        <v>16</v>
      </c>
      <c r="I49" s="100">
        <f>G49*F49</f>
        <v>3240</v>
      </c>
      <c r="J49" s="100">
        <f>H49*F49</f>
        <v>2880</v>
      </c>
      <c r="K49" s="101">
        <f>SUM(I49:J49)</f>
        <v>6120</v>
      </c>
    </row>
    <row r="50" spans="1:11">
      <c r="A50" s="109"/>
      <c r="B50" s="111"/>
      <c r="C50" s="109"/>
      <c r="D50" s="141" t="s">
        <v>191</v>
      </c>
      <c r="E50" s="109" t="s">
        <v>37</v>
      </c>
      <c r="F50" s="112"/>
      <c r="G50" s="100">
        <v>24</v>
      </c>
      <c r="H50" s="100">
        <v>12</v>
      </c>
      <c r="I50" s="100">
        <f>G50*F50</f>
        <v>0</v>
      </c>
      <c r="J50" s="100">
        <f>H50*F50</f>
        <v>0</v>
      </c>
      <c r="K50" s="101">
        <f>SUM(I50:J50)</f>
        <v>0</v>
      </c>
    </row>
    <row r="51" spans="1:11">
      <c r="A51" s="109"/>
      <c r="B51" s="111"/>
      <c r="C51" s="109"/>
      <c r="D51" s="141" t="s">
        <v>192</v>
      </c>
      <c r="E51" s="109" t="s">
        <v>37</v>
      </c>
      <c r="F51" s="112">
        <v>60</v>
      </c>
      <c r="G51" s="100">
        <v>24</v>
      </c>
      <c r="H51" s="100">
        <v>12</v>
      </c>
      <c r="I51" s="100">
        <f>G51*F51</f>
        <v>1440</v>
      </c>
      <c r="J51" s="100">
        <f>H51*F51</f>
        <v>720</v>
      </c>
      <c r="K51" s="101">
        <f>SUM(I51:J51)</f>
        <v>2160</v>
      </c>
    </row>
    <row r="52" spans="1:11">
      <c r="A52" s="109"/>
      <c r="B52" s="111"/>
      <c r="C52" s="109"/>
      <c r="D52" s="141" t="s">
        <v>193</v>
      </c>
      <c r="E52" s="109" t="s">
        <v>37</v>
      </c>
      <c r="F52" s="112"/>
      <c r="G52" s="100">
        <v>27</v>
      </c>
      <c r="H52" s="100">
        <v>12</v>
      </c>
      <c r="I52" s="100">
        <f>G52*F52</f>
        <v>0</v>
      </c>
      <c r="J52" s="100">
        <f>H52*F52</f>
        <v>0</v>
      </c>
      <c r="K52" s="101">
        <f>SUM(I52:J52)</f>
        <v>0</v>
      </c>
    </row>
    <row r="53" spans="1:11">
      <c r="A53" s="109"/>
      <c r="B53" s="111"/>
      <c r="C53" s="109"/>
      <c r="D53" s="141" t="s">
        <v>194</v>
      </c>
      <c r="E53" s="109" t="s">
        <v>37</v>
      </c>
      <c r="F53" s="112"/>
      <c r="G53" s="100">
        <v>125</v>
      </c>
      <c r="H53" s="100">
        <v>45</v>
      </c>
      <c r="I53" s="100">
        <f t="shared" si="9"/>
        <v>0</v>
      </c>
      <c r="J53" s="100">
        <f t="shared" si="10"/>
        <v>0</v>
      </c>
      <c r="K53" s="101">
        <f t="shared" si="11"/>
        <v>0</v>
      </c>
    </row>
    <row r="54" spans="1:11">
      <c r="A54" s="109"/>
      <c r="B54" s="111"/>
      <c r="C54" s="109"/>
      <c r="D54" s="141" t="s">
        <v>195</v>
      </c>
      <c r="E54" s="109" t="s">
        <v>22</v>
      </c>
      <c r="F54" s="112"/>
      <c r="G54" s="100">
        <v>55</v>
      </c>
      <c r="H54" s="100">
        <v>55</v>
      </c>
      <c r="I54" s="100">
        <f t="shared" si="9"/>
        <v>0</v>
      </c>
      <c r="J54" s="100">
        <f t="shared" si="10"/>
        <v>0</v>
      </c>
      <c r="K54" s="101">
        <f t="shared" si="11"/>
        <v>0</v>
      </c>
    </row>
    <row r="55" spans="1:11">
      <c r="A55" s="109"/>
      <c r="B55" s="111"/>
      <c r="C55" s="109"/>
      <c r="D55" s="141" t="s">
        <v>196</v>
      </c>
      <c r="E55" s="109" t="s">
        <v>22</v>
      </c>
      <c r="F55" s="112"/>
      <c r="G55" s="100">
        <v>55</v>
      </c>
      <c r="H55" s="100">
        <v>55</v>
      </c>
      <c r="I55" s="100">
        <f t="shared" si="9"/>
        <v>0</v>
      </c>
      <c r="J55" s="100">
        <f t="shared" si="10"/>
        <v>0</v>
      </c>
      <c r="K55" s="101">
        <f t="shared" si="11"/>
        <v>0</v>
      </c>
    </row>
    <row r="56" spans="1:11">
      <c r="A56" s="109"/>
      <c r="B56" s="111"/>
      <c r="C56" s="109"/>
      <c r="D56" s="141" t="s">
        <v>197</v>
      </c>
      <c r="E56" s="109" t="s">
        <v>22</v>
      </c>
      <c r="F56" s="112"/>
      <c r="G56" s="100">
        <v>15</v>
      </c>
      <c r="H56" s="100">
        <v>15</v>
      </c>
      <c r="I56" s="100">
        <f t="shared" si="9"/>
        <v>0</v>
      </c>
      <c r="J56" s="100">
        <f t="shared" si="10"/>
        <v>0</v>
      </c>
      <c r="K56" s="101">
        <f t="shared" si="11"/>
        <v>0</v>
      </c>
    </row>
    <row r="57" spans="1:11">
      <c r="A57" s="109"/>
      <c r="B57" s="111"/>
      <c r="C57" s="109"/>
      <c r="D57" s="141" t="s">
        <v>198</v>
      </c>
      <c r="E57" s="109" t="s">
        <v>22</v>
      </c>
      <c r="F57" s="112"/>
      <c r="G57" s="100">
        <v>15</v>
      </c>
      <c r="H57" s="100">
        <v>15</v>
      </c>
      <c r="I57" s="100">
        <f t="shared" si="9"/>
        <v>0</v>
      </c>
      <c r="J57" s="100">
        <f t="shared" si="10"/>
        <v>0</v>
      </c>
      <c r="K57" s="101">
        <f t="shared" si="11"/>
        <v>0</v>
      </c>
    </row>
    <row r="58" spans="1:11">
      <c r="A58" s="109"/>
      <c r="B58" s="111"/>
      <c r="C58" s="109"/>
      <c r="D58" s="141" t="s">
        <v>199</v>
      </c>
      <c r="E58" s="109" t="s">
        <v>22</v>
      </c>
      <c r="F58" s="112"/>
      <c r="G58" s="100"/>
      <c r="H58" s="100"/>
      <c r="I58" s="100">
        <f t="shared" si="9"/>
        <v>0</v>
      </c>
      <c r="J58" s="100">
        <f t="shared" si="10"/>
        <v>0</v>
      </c>
      <c r="K58" s="101">
        <f t="shared" si="11"/>
        <v>0</v>
      </c>
    </row>
    <row r="59" spans="1:11">
      <c r="A59" s="109"/>
      <c r="B59" s="111"/>
      <c r="C59" s="109"/>
      <c r="D59" s="141" t="s">
        <v>200</v>
      </c>
      <c r="E59" s="109" t="s">
        <v>22</v>
      </c>
      <c r="F59" s="112"/>
      <c r="G59" s="100">
        <v>45</v>
      </c>
      <c r="H59" s="100">
        <v>45</v>
      </c>
      <c r="I59" s="100">
        <f t="shared" si="9"/>
        <v>0</v>
      </c>
      <c r="J59" s="100">
        <f t="shared" si="10"/>
        <v>0</v>
      </c>
      <c r="K59" s="101">
        <f t="shared" si="11"/>
        <v>0</v>
      </c>
    </row>
    <row r="60" spans="1:11">
      <c r="A60" s="109"/>
      <c r="B60" s="111"/>
      <c r="C60" s="109"/>
      <c r="D60" s="108" t="s">
        <v>201</v>
      </c>
      <c r="E60" s="109" t="s">
        <v>22</v>
      </c>
      <c r="F60" s="112"/>
      <c r="G60" s="100">
        <v>125</v>
      </c>
      <c r="H60" s="100">
        <v>240</v>
      </c>
      <c r="I60" s="100">
        <f t="shared" si="9"/>
        <v>0</v>
      </c>
      <c r="J60" s="100">
        <f t="shared" si="10"/>
        <v>0</v>
      </c>
      <c r="K60" s="101">
        <f t="shared" si="11"/>
        <v>0</v>
      </c>
    </row>
    <row r="61" spans="1:11">
      <c r="A61" s="109"/>
      <c r="B61" s="94"/>
      <c r="C61" s="109"/>
      <c r="D61" s="108" t="s">
        <v>202</v>
      </c>
      <c r="E61" s="109" t="s">
        <v>37</v>
      </c>
      <c r="F61" s="112"/>
      <c r="G61" s="100">
        <v>8</v>
      </c>
      <c r="H61" s="100">
        <v>12</v>
      </c>
      <c r="I61" s="100">
        <f t="shared" si="9"/>
        <v>0</v>
      </c>
      <c r="J61" s="100">
        <f t="shared" si="10"/>
        <v>0</v>
      </c>
      <c r="K61" s="101">
        <f t="shared" si="11"/>
        <v>0</v>
      </c>
    </row>
    <row r="62" spans="1:11">
      <c r="A62" s="109"/>
      <c r="B62" s="94"/>
      <c r="C62" s="109"/>
      <c r="D62" s="108" t="s">
        <v>203</v>
      </c>
      <c r="E62" s="109" t="s">
        <v>22</v>
      </c>
      <c r="F62" s="112"/>
      <c r="G62" s="100">
        <v>5</v>
      </c>
      <c r="H62" s="100">
        <v>5</v>
      </c>
      <c r="I62" s="100">
        <f t="shared" si="9"/>
        <v>0</v>
      </c>
      <c r="J62" s="100">
        <f t="shared" si="10"/>
        <v>0</v>
      </c>
      <c r="K62" s="101">
        <f t="shared" si="11"/>
        <v>0</v>
      </c>
    </row>
    <row r="63" spans="1:11">
      <c r="A63" s="109"/>
      <c r="B63" s="94"/>
      <c r="C63" s="109"/>
      <c r="D63" s="108" t="s">
        <v>204</v>
      </c>
      <c r="E63" s="109" t="s">
        <v>22</v>
      </c>
      <c r="F63" s="112"/>
      <c r="G63" s="100">
        <v>45</v>
      </c>
      <c r="H63" s="100">
        <v>35</v>
      </c>
      <c r="I63" s="100">
        <f t="shared" si="9"/>
        <v>0</v>
      </c>
      <c r="J63" s="100">
        <f t="shared" si="10"/>
        <v>0</v>
      </c>
      <c r="K63" s="101">
        <f t="shared" si="11"/>
        <v>0</v>
      </c>
    </row>
    <row r="64" spans="1:11">
      <c r="A64" s="109"/>
      <c r="B64" s="94"/>
      <c r="C64" s="109"/>
      <c r="D64" s="108" t="s">
        <v>205</v>
      </c>
      <c r="E64" s="109" t="s">
        <v>22</v>
      </c>
      <c r="F64" s="112"/>
      <c r="G64" s="100">
        <v>45</v>
      </c>
      <c r="H64" s="100">
        <v>35</v>
      </c>
      <c r="I64" s="100">
        <f t="shared" si="9"/>
        <v>0</v>
      </c>
      <c r="J64" s="100">
        <f t="shared" si="10"/>
        <v>0</v>
      </c>
      <c r="K64" s="101">
        <f t="shared" si="11"/>
        <v>0</v>
      </c>
    </row>
    <row r="65" spans="1:11">
      <c r="A65" s="109"/>
      <c r="B65" s="94"/>
      <c r="C65" s="109"/>
      <c r="D65" s="108" t="s">
        <v>206</v>
      </c>
      <c r="E65" s="109" t="s">
        <v>22</v>
      </c>
      <c r="F65" s="112"/>
      <c r="G65" s="100"/>
      <c r="H65" s="100">
        <v>35</v>
      </c>
      <c r="I65" s="100">
        <f t="shared" si="9"/>
        <v>0</v>
      </c>
      <c r="J65" s="100">
        <f t="shared" si="10"/>
        <v>0</v>
      </c>
      <c r="K65" s="101">
        <f t="shared" si="11"/>
        <v>0</v>
      </c>
    </row>
    <row r="66" spans="1:11">
      <c r="A66" s="109"/>
      <c r="B66" s="94"/>
      <c r="C66" s="109"/>
      <c r="D66" s="108" t="s">
        <v>207</v>
      </c>
      <c r="E66" s="109" t="s">
        <v>22</v>
      </c>
      <c r="F66" s="112"/>
      <c r="G66" s="100">
        <v>145</v>
      </c>
      <c r="H66" s="100">
        <v>35</v>
      </c>
      <c r="I66" s="100">
        <f t="shared" si="9"/>
        <v>0</v>
      </c>
      <c r="J66" s="100">
        <f t="shared" si="10"/>
        <v>0</v>
      </c>
      <c r="K66" s="101">
        <f t="shared" si="11"/>
        <v>0</v>
      </c>
    </row>
    <row r="67" spans="1:11">
      <c r="A67" s="109"/>
      <c r="B67" s="94"/>
      <c r="C67" s="109"/>
      <c r="D67" s="108" t="s">
        <v>208</v>
      </c>
      <c r="E67" s="109" t="s">
        <v>37</v>
      </c>
      <c r="F67" s="112">
        <v>60</v>
      </c>
      <c r="G67" s="100">
        <v>20</v>
      </c>
      <c r="H67" s="100">
        <v>24</v>
      </c>
      <c r="I67" s="100">
        <f>G67*F67</f>
        <v>1200</v>
      </c>
      <c r="J67" s="100">
        <f>H67*F67</f>
        <v>1440</v>
      </c>
      <c r="K67" s="101">
        <f>SUM(I67:J67)</f>
        <v>2640</v>
      </c>
    </row>
    <row r="68" spans="1:11">
      <c r="A68" s="109"/>
      <c r="B68" s="94"/>
      <c r="C68" s="109"/>
      <c r="D68" s="108" t="s">
        <v>209</v>
      </c>
      <c r="E68" s="109" t="s">
        <v>37</v>
      </c>
      <c r="F68" s="112"/>
      <c r="G68" s="100">
        <v>18</v>
      </c>
      <c r="H68" s="100">
        <v>18</v>
      </c>
      <c r="I68" s="100">
        <f t="shared" si="9"/>
        <v>0</v>
      </c>
      <c r="J68" s="100">
        <f t="shared" si="10"/>
        <v>0</v>
      </c>
      <c r="K68" s="101">
        <f t="shared" si="11"/>
        <v>0</v>
      </c>
    </row>
    <row r="69" spans="1:11">
      <c r="A69" s="109"/>
      <c r="B69" s="94"/>
      <c r="C69" s="109"/>
      <c r="D69" s="108" t="s">
        <v>210</v>
      </c>
      <c r="E69" s="109" t="s">
        <v>37</v>
      </c>
      <c r="F69" s="112"/>
      <c r="G69" s="100">
        <v>185</v>
      </c>
      <c r="H69" s="100">
        <v>135</v>
      </c>
      <c r="I69" s="100">
        <f t="shared" si="9"/>
        <v>0</v>
      </c>
      <c r="J69" s="100">
        <f t="shared" si="10"/>
        <v>0</v>
      </c>
      <c r="K69" s="101">
        <f t="shared" si="11"/>
        <v>0</v>
      </c>
    </row>
    <row r="70" spans="1:11">
      <c r="A70" s="109"/>
      <c r="B70" s="94"/>
      <c r="C70" s="109"/>
      <c r="D70" s="108" t="s">
        <v>211</v>
      </c>
      <c r="E70" s="109" t="s">
        <v>22</v>
      </c>
      <c r="F70" s="112"/>
      <c r="G70" s="100">
        <v>55</v>
      </c>
      <c r="H70" s="100">
        <v>45</v>
      </c>
      <c r="I70" s="100">
        <f t="shared" si="9"/>
        <v>0</v>
      </c>
      <c r="J70" s="100">
        <f t="shared" si="10"/>
        <v>0</v>
      </c>
      <c r="K70" s="101">
        <f t="shared" si="11"/>
        <v>0</v>
      </c>
    </row>
    <row r="71" spans="1:11">
      <c r="A71" s="109"/>
      <c r="B71" s="94"/>
      <c r="C71" s="109"/>
      <c r="D71" s="108" t="s">
        <v>212</v>
      </c>
      <c r="E71" s="109" t="s">
        <v>22</v>
      </c>
      <c r="F71" s="112"/>
      <c r="G71" s="100">
        <v>32</v>
      </c>
      <c r="H71" s="100">
        <v>25</v>
      </c>
      <c r="I71" s="100">
        <f t="shared" si="9"/>
        <v>0</v>
      </c>
      <c r="J71" s="100">
        <f t="shared" si="10"/>
        <v>0</v>
      </c>
      <c r="K71" s="101">
        <f t="shared" si="11"/>
        <v>0</v>
      </c>
    </row>
    <row r="72" spans="1:11">
      <c r="A72" s="109"/>
      <c r="B72" s="94"/>
      <c r="C72" s="109"/>
      <c r="D72" s="108" t="s">
        <v>213</v>
      </c>
      <c r="E72" s="109" t="s">
        <v>22</v>
      </c>
      <c r="F72" s="112"/>
      <c r="G72" s="100">
        <v>250</v>
      </c>
      <c r="H72" s="100">
        <v>250</v>
      </c>
      <c r="I72" s="100">
        <f t="shared" si="9"/>
        <v>0</v>
      </c>
      <c r="J72" s="100">
        <f t="shared" si="10"/>
        <v>0</v>
      </c>
      <c r="K72" s="101">
        <f t="shared" si="11"/>
        <v>0</v>
      </c>
    </row>
    <row r="73" spans="1:11">
      <c r="A73" s="109"/>
      <c r="B73" s="94"/>
      <c r="C73" s="109"/>
      <c r="D73" s="108" t="s">
        <v>214</v>
      </c>
      <c r="E73" s="109" t="s">
        <v>22</v>
      </c>
      <c r="F73" s="112"/>
      <c r="G73" s="100">
        <v>16</v>
      </c>
      <c r="H73" s="100">
        <v>12</v>
      </c>
      <c r="I73" s="100">
        <f t="shared" si="9"/>
        <v>0</v>
      </c>
      <c r="J73" s="100">
        <f t="shared" si="10"/>
        <v>0</v>
      </c>
      <c r="K73" s="101">
        <f t="shared" si="11"/>
        <v>0</v>
      </c>
    </row>
    <row r="74" spans="1:11">
      <c r="A74" s="109"/>
      <c r="B74" s="94"/>
      <c r="C74" s="109"/>
      <c r="D74" s="108" t="s">
        <v>215</v>
      </c>
      <c r="E74" s="109" t="s">
        <v>22</v>
      </c>
      <c r="F74" s="112"/>
      <c r="G74" s="100">
        <v>5</v>
      </c>
      <c r="H74" s="100">
        <v>5</v>
      </c>
      <c r="I74" s="100">
        <f t="shared" si="9"/>
        <v>0</v>
      </c>
      <c r="J74" s="100">
        <f t="shared" si="10"/>
        <v>0</v>
      </c>
      <c r="K74" s="101">
        <f t="shared" si="11"/>
        <v>0</v>
      </c>
    </row>
    <row r="75" spans="1:11">
      <c r="A75" s="109"/>
      <c r="B75" s="94"/>
      <c r="C75" s="109"/>
      <c r="D75" s="108" t="s">
        <v>216</v>
      </c>
      <c r="E75" s="109" t="s">
        <v>22</v>
      </c>
      <c r="F75" s="112"/>
      <c r="G75" s="100">
        <v>5</v>
      </c>
      <c r="H75" s="100">
        <v>1</v>
      </c>
      <c r="I75" s="100">
        <f t="shared" si="9"/>
        <v>0</v>
      </c>
      <c r="J75" s="100">
        <f t="shared" si="10"/>
        <v>0</v>
      </c>
      <c r="K75" s="101">
        <f t="shared" si="11"/>
        <v>0</v>
      </c>
    </row>
    <row r="76" spans="1:11">
      <c r="A76" s="109"/>
      <c r="B76" s="94"/>
      <c r="C76" s="109"/>
      <c r="D76" s="108" t="s">
        <v>217</v>
      </c>
      <c r="E76" s="109" t="s">
        <v>22</v>
      </c>
      <c r="F76" s="112"/>
      <c r="G76" s="100">
        <v>5</v>
      </c>
      <c r="H76" s="100">
        <v>1</v>
      </c>
      <c r="I76" s="100">
        <f t="shared" si="9"/>
        <v>0</v>
      </c>
      <c r="J76" s="100">
        <f t="shared" si="10"/>
        <v>0</v>
      </c>
      <c r="K76" s="101">
        <f t="shared" si="11"/>
        <v>0</v>
      </c>
    </row>
    <row r="77" spans="1:11">
      <c r="A77" s="109"/>
      <c r="B77" s="94"/>
      <c r="C77" s="109"/>
      <c r="D77" s="108" t="s">
        <v>218</v>
      </c>
      <c r="E77" s="109" t="s">
        <v>22</v>
      </c>
      <c r="F77" s="112"/>
      <c r="G77" s="100">
        <v>15</v>
      </c>
      <c r="H77" s="100">
        <v>1</v>
      </c>
      <c r="I77" s="100">
        <f t="shared" si="9"/>
        <v>0</v>
      </c>
      <c r="J77" s="100">
        <f t="shared" si="10"/>
        <v>0</v>
      </c>
      <c r="K77" s="101">
        <f t="shared" si="11"/>
        <v>0</v>
      </c>
    </row>
    <row r="78" spans="1:11">
      <c r="A78" s="109"/>
      <c r="B78" s="94"/>
      <c r="C78" s="109"/>
      <c r="D78" s="108" t="s">
        <v>219</v>
      </c>
      <c r="E78" s="109" t="s">
        <v>22</v>
      </c>
      <c r="F78" s="112"/>
      <c r="G78" s="100">
        <v>12</v>
      </c>
      <c r="H78" s="100">
        <v>1</v>
      </c>
      <c r="I78" s="100">
        <f t="shared" si="9"/>
        <v>0</v>
      </c>
      <c r="J78" s="100">
        <f t="shared" si="10"/>
        <v>0</v>
      </c>
      <c r="K78" s="101">
        <f t="shared" si="11"/>
        <v>0</v>
      </c>
    </row>
    <row r="79" spans="1:11">
      <c r="A79" s="109"/>
      <c r="B79" s="94"/>
      <c r="C79" s="109"/>
      <c r="D79" s="108" t="s">
        <v>220</v>
      </c>
      <c r="E79" s="109" t="s">
        <v>37</v>
      </c>
      <c r="F79" s="112"/>
      <c r="G79" s="100"/>
      <c r="H79" s="100"/>
      <c r="I79" s="100">
        <f t="shared" si="9"/>
        <v>0</v>
      </c>
      <c r="J79" s="100">
        <f t="shared" si="10"/>
        <v>0</v>
      </c>
      <c r="K79" s="101">
        <f t="shared" si="11"/>
        <v>0</v>
      </c>
    </row>
    <row r="80" spans="1:11">
      <c r="A80" s="109"/>
      <c r="B80" s="94"/>
      <c r="C80" s="109"/>
      <c r="D80" s="108" t="s">
        <v>221</v>
      </c>
      <c r="E80" s="109" t="s">
        <v>22</v>
      </c>
      <c r="F80" s="112"/>
      <c r="G80" s="100"/>
      <c r="H80" s="100"/>
      <c r="I80" s="100">
        <f t="shared" si="9"/>
        <v>0</v>
      </c>
      <c r="J80" s="100">
        <f t="shared" si="10"/>
        <v>0</v>
      </c>
      <c r="K80" s="101">
        <f t="shared" si="11"/>
        <v>0</v>
      </c>
    </row>
    <row r="81" spans="1:11">
      <c r="A81" s="109"/>
      <c r="B81" s="111"/>
      <c r="C81" s="109"/>
      <c r="D81" s="108" t="s">
        <v>222</v>
      </c>
      <c r="E81" s="109" t="s">
        <v>22</v>
      </c>
      <c r="F81" s="112"/>
      <c r="G81" s="100"/>
      <c r="H81" s="100"/>
      <c r="I81" s="100">
        <f>G81*F81</f>
        <v>0</v>
      </c>
      <c r="J81" s="100">
        <f>H81*F81</f>
        <v>0</v>
      </c>
      <c r="K81" s="101">
        <f>SUM(I81:J81)</f>
        <v>0</v>
      </c>
    </row>
    <row r="82" spans="1:11">
      <c r="A82" s="109"/>
      <c r="B82" s="111"/>
      <c r="C82" s="109"/>
      <c r="D82" s="108" t="s">
        <v>223</v>
      </c>
      <c r="E82" s="109" t="s">
        <v>17</v>
      </c>
      <c r="F82" s="112"/>
      <c r="G82" s="100">
        <v>1</v>
      </c>
      <c r="H82" s="100">
        <v>1</v>
      </c>
      <c r="I82" s="100">
        <f t="shared" si="9"/>
        <v>0</v>
      </c>
      <c r="J82" s="100">
        <f t="shared" si="10"/>
        <v>0</v>
      </c>
      <c r="K82" s="101">
        <f t="shared" si="11"/>
        <v>0</v>
      </c>
    </row>
    <row r="83" spans="1:11" s="119" customFormat="1">
      <c r="A83" s="113"/>
      <c r="B83" s="114"/>
      <c r="C83" s="113"/>
      <c r="D83" s="115" t="s">
        <v>132</v>
      </c>
      <c r="E83" s="113" t="s">
        <v>17</v>
      </c>
      <c r="F83" s="116"/>
      <c r="G83" s="117">
        <v>1</v>
      </c>
      <c r="H83" s="117">
        <v>1</v>
      </c>
      <c r="I83" s="117">
        <f>G83*F83</f>
        <v>0</v>
      </c>
      <c r="J83" s="117">
        <f>H83*F83</f>
        <v>0</v>
      </c>
      <c r="K83" s="118">
        <f>SUM(I83:J83)</f>
        <v>0</v>
      </c>
    </row>
    <row r="84" spans="1:11" s="119" customFormat="1">
      <c r="A84" s="113"/>
      <c r="B84" s="114"/>
      <c r="C84" s="113"/>
      <c r="D84" s="115" t="s">
        <v>224</v>
      </c>
      <c r="E84" s="113" t="s">
        <v>17</v>
      </c>
      <c r="F84" s="116">
        <v>1</v>
      </c>
      <c r="G84" s="117">
        <v>1500</v>
      </c>
      <c r="H84" s="117">
        <v>1500</v>
      </c>
      <c r="I84" s="117">
        <f>G84*F84</f>
        <v>1500</v>
      </c>
      <c r="J84" s="117">
        <f>H84*F84</f>
        <v>1500</v>
      </c>
      <c r="K84" s="118">
        <f>SUM(I84:J84)</f>
        <v>3000</v>
      </c>
    </row>
    <row r="85" spans="1:11">
      <c r="A85" s="109"/>
      <c r="B85" s="111"/>
      <c r="C85" s="109"/>
      <c r="D85" s="108" t="s">
        <v>225</v>
      </c>
      <c r="E85" s="109" t="s">
        <v>17</v>
      </c>
      <c r="F85" s="112">
        <v>1</v>
      </c>
      <c r="G85" s="100">
        <v>1000</v>
      </c>
      <c r="H85" s="100">
        <v>1000</v>
      </c>
      <c r="I85" s="100">
        <f t="shared" si="9"/>
        <v>1000</v>
      </c>
      <c r="J85" s="100">
        <f t="shared" si="10"/>
        <v>1000</v>
      </c>
      <c r="K85" s="101">
        <f t="shared" si="11"/>
        <v>2000</v>
      </c>
    </row>
    <row r="86" spans="1:11">
      <c r="A86" s="109"/>
      <c r="B86" s="94"/>
      <c r="C86" s="109"/>
      <c r="D86" s="108" t="s">
        <v>226</v>
      </c>
      <c r="E86" s="109" t="s">
        <v>37</v>
      </c>
      <c r="F86" s="112"/>
      <c r="G86" s="100">
        <v>2</v>
      </c>
      <c r="H86" s="100">
        <v>2</v>
      </c>
      <c r="I86" s="100">
        <f t="shared" si="9"/>
        <v>0</v>
      </c>
      <c r="J86" s="100">
        <f t="shared" si="10"/>
        <v>0</v>
      </c>
      <c r="K86" s="101">
        <f t="shared" si="11"/>
        <v>0</v>
      </c>
    </row>
    <row r="87" spans="1:11">
      <c r="A87" s="109"/>
      <c r="B87" s="94"/>
      <c r="C87" s="109"/>
      <c r="D87" s="108" t="s">
        <v>227</v>
      </c>
      <c r="E87" s="109" t="s">
        <v>22</v>
      </c>
      <c r="F87" s="112"/>
      <c r="G87" s="100"/>
      <c r="H87" s="100">
        <v>5</v>
      </c>
      <c r="I87" s="100">
        <f t="shared" si="9"/>
        <v>0</v>
      </c>
      <c r="J87" s="100">
        <f t="shared" si="10"/>
        <v>0</v>
      </c>
      <c r="K87" s="101">
        <f t="shared" si="11"/>
        <v>0</v>
      </c>
    </row>
    <row r="88" spans="1:11">
      <c r="A88" s="109"/>
      <c r="B88" s="94"/>
      <c r="C88" s="109"/>
      <c r="D88" s="108" t="s">
        <v>228</v>
      </c>
      <c r="E88" s="109" t="s">
        <v>22</v>
      </c>
      <c r="F88" s="112"/>
      <c r="G88" s="100">
        <v>5</v>
      </c>
      <c r="H88" s="100">
        <v>5</v>
      </c>
      <c r="I88" s="100">
        <f>G88*F88</f>
        <v>0</v>
      </c>
      <c r="J88" s="100">
        <f>H88*F88</f>
        <v>0</v>
      </c>
      <c r="K88" s="101">
        <f>SUM(I88:J88)</f>
        <v>0</v>
      </c>
    </row>
    <row r="89" spans="1:11">
      <c r="A89" s="109"/>
      <c r="B89" s="94"/>
      <c r="C89" s="109"/>
      <c r="D89" s="108" t="s">
        <v>229</v>
      </c>
      <c r="E89" s="109" t="s">
        <v>17</v>
      </c>
      <c r="F89" s="112"/>
      <c r="G89" s="100"/>
      <c r="H89" s="100">
        <v>350</v>
      </c>
      <c r="I89" s="100">
        <f t="shared" si="9"/>
        <v>0</v>
      </c>
      <c r="J89" s="100">
        <f t="shared" si="10"/>
        <v>0</v>
      </c>
      <c r="K89" s="101">
        <f t="shared" si="11"/>
        <v>0</v>
      </c>
    </row>
    <row r="90" spans="1:11">
      <c r="A90" s="109"/>
      <c r="B90" s="94"/>
      <c r="C90" s="109"/>
      <c r="D90" s="108" t="s">
        <v>230</v>
      </c>
      <c r="E90" s="109" t="s">
        <v>17</v>
      </c>
      <c r="F90" s="112">
        <v>1</v>
      </c>
      <c r="G90" s="100"/>
      <c r="H90" s="100">
        <v>1500</v>
      </c>
      <c r="I90" s="100">
        <f t="shared" si="9"/>
        <v>0</v>
      </c>
      <c r="J90" s="100">
        <f t="shared" si="10"/>
        <v>1500</v>
      </c>
      <c r="K90" s="101">
        <f t="shared" si="11"/>
        <v>1500</v>
      </c>
    </row>
    <row r="91" spans="1:11">
      <c r="A91" s="109"/>
      <c r="B91" s="94"/>
      <c r="C91" s="109"/>
      <c r="D91" s="108" t="s">
        <v>231</v>
      </c>
      <c r="E91" s="109" t="s">
        <v>17</v>
      </c>
      <c r="F91" s="112">
        <v>1</v>
      </c>
      <c r="G91" s="100"/>
      <c r="H91" s="100">
        <v>5500</v>
      </c>
      <c r="I91" s="100">
        <f t="shared" si="9"/>
        <v>0</v>
      </c>
      <c r="J91" s="100">
        <f t="shared" si="10"/>
        <v>5500</v>
      </c>
      <c r="K91" s="101">
        <f t="shared" si="11"/>
        <v>5500</v>
      </c>
    </row>
    <row r="92" spans="1:11">
      <c r="A92" s="109"/>
      <c r="B92" s="111"/>
      <c r="C92" s="109"/>
      <c r="D92" s="108" t="s">
        <v>232</v>
      </c>
      <c r="E92" s="109" t="s">
        <v>22</v>
      </c>
      <c r="F92" s="112"/>
      <c r="G92" s="100"/>
      <c r="H92" s="100">
        <v>125</v>
      </c>
      <c r="I92" s="100">
        <f t="shared" si="9"/>
        <v>0</v>
      </c>
      <c r="J92" s="100">
        <f t="shared" si="10"/>
        <v>0</v>
      </c>
      <c r="K92" s="101">
        <f t="shared" si="11"/>
        <v>0</v>
      </c>
    </row>
    <row r="93" spans="1:11">
      <c r="A93" s="109"/>
      <c r="B93" s="94"/>
      <c r="C93" s="109"/>
      <c r="D93" s="108" t="s">
        <v>233</v>
      </c>
      <c r="E93" s="109" t="s">
        <v>22</v>
      </c>
      <c r="F93" s="112"/>
      <c r="G93" s="100"/>
      <c r="H93" s="100">
        <v>25</v>
      </c>
      <c r="I93" s="100">
        <f t="shared" si="9"/>
        <v>0</v>
      </c>
      <c r="J93" s="100">
        <f t="shared" si="10"/>
        <v>0</v>
      </c>
      <c r="K93" s="101">
        <f t="shared" si="11"/>
        <v>0</v>
      </c>
    </row>
    <row r="94" spans="1:11">
      <c r="A94" s="109"/>
      <c r="B94" s="94"/>
      <c r="C94" s="109"/>
      <c r="D94" s="108" t="s">
        <v>234</v>
      </c>
      <c r="E94" s="109" t="s">
        <v>22</v>
      </c>
      <c r="F94" s="112"/>
      <c r="G94" s="100"/>
      <c r="H94" s="100">
        <v>45</v>
      </c>
      <c r="I94" s="100">
        <f t="shared" si="9"/>
        <v>0</v>
      </c>
      <c r="J94" s="100">
        <f t="shared" si="10"/>
        <v>0</v>
      </c>
      <c r="K94" s="101">
        <f t="shared" si="11"/>
        <v>0</v>
      </c>
    </row>
    <row r="95" spans="1:11">
      <c r="A95" s="109"/>
      <c r="B95" s="111"/>
      <c r="C95" s="109"/>
      <c r="D95" s="108" t="s">
        <v>135</v>
      </c>
      <c r="E95" s="109" t="s">
        <v>136</v>
      </c>
      <c r="F95" s="112">
        <v>5</v>
      </c>
      <c r="G95" s="100"/>
      <c r="H95" s="100">
        <v>550</v>
      </c>
      <c r="I95" s="100">
        <f t="shared" si="9"/>
        <v>0</v>
      </c>
      <c r="J95" s="100">
        <f t="shared" si="10"/>
        <v>2750</v>
      </c>
      <c r="K95" s="101">
        <f t="shared" si="11"/>
        <v>2750</v>
      </c>
    </row>
    <row r="96" spans="1:11">
      <c r="A96" s="109"/>
      <c r="B96" s="111"/>
      <c r="C96" s="109"/>
      <c r="D96" s="108" t="s">
        <v>137</v>
      </c>
      <c r="E96" s="109" t="s">
        <v>136</v>
      </c>
      <c r="F96" s="112">
        <v>2</v>
      </c>
      <c r="G96" s="100"/>
      <c r="H96" s="100">
        <v>550</v>
      </c>
      <c r="I96" s="100">
        <f t="shared" si="9"/>
        <v>0</v>
      </c>
      <c r="J96" s="100">
        <f t="shared" si="10"/>
        <v>1100</v>
      </c>
      <c r="K96" s="101">
        <f t="shared" si="11"/>
        <v>1100</v>
      </c>
    </row>
    <row r="97" spans="1:11">
      <c r="A97" s="109"/>
      <c r="B97" s="111"/>
      <c r="C97" s="109"/>
      <c r="D97" s="108" t="s">
        <v>130</v>
      </c>
      <c r="E97" s="109" t="s">
        <v>136</v>
      </c>
      <c r="F97" s="112">
        <v>10</v>
      </c>
      <c r="G97" s="100"/>
      <c r="H97" s="100">
        <v>650</v>
      </c>
      <c r="I97" s="100">
        <f t="shared" si="9"/>
        <v>0</v>
      </c>
      <c r="J97" s="100">
        <f t="shared" si="10"/>
        <v>6500</v>
      </c>
      <c r="K97" s="101">
        <f t="shared" si="11"/>
        <v>6500</v>
      </c>
    </row>
    <row r="98" spans="1:11">
      <c r="A98" s="109"/>
      <c r="B98" s="111"/>
      <c r="C98" s="109"/>
      <c r="D98" s="108" t="s">
        <v>235</v>
      </c>
      <c r="E98" s="109" t="s">
        <v>136</v>
      </c>
      <c r="F98" s="112">
        <v>2</v>
      </c>
      <c r="G98" s="100"/>
      <c r="H98" s="100">
        <v>350</v>
      </c>
      <c r="I98" s="100">
        <f t="shared" si="9"/>
        <v>0</v>
      </c>
      <c r="J98" s="100">
        <f t="shared" si="10"/>
        <v>700</v>
      </c>
      <c r="K98" s="101">
        <f t="shared" si="11"/>
        <v>700</v>
      </c>
    </row>
    <row r="99" spans="1:11">
      <c r="A99" s="109"/>
      <c r="B99" s="111"/>
      <c r="C99" s="109"/>
      <c r="D99" s="108" t="s">
        <v>236</v>
      </c>
      <c r="E99" s="109" t="s">
        <v>17</v>
      </c>
      <c r="F99" s="112">
        <v>1</v>
      </c>
      <c r="G99" s="100"/>
      <c r="H99" s="100">
        <v>3000</v>
      </c>
      <c r="I99" s="100">
        <f>G99*F99</f>
        <v>0</v>
      </c>
      <c r="J99" s="100">
        <f>H99*F99</f>
        <v>3000</v>
      </c>
      <c r="K99" s="101">
        <f>SUM(I99:J99)</f>
        <v>3000</v>
      </c>
    </row>
    <row r="100" spans="1:11">
      <c r="A100" s="109"/>
      <c r="B100" s="111"/>
      <c r="C100" s="109"/>
      <c r="D100" s="108" t="s">
        <v>237</v>
      </c>
      <c r="E100" s="109" t="s">
        <v>22</v>
      </c>
      <c r="F100" s="112">
        <v>1</v>
      </c>
      <c r="G100" s="100"/>
      <c r="H100" s="100">
        <v>1</v>
      </c>
      <c r="I100" s="100">
        <f t="shared" si="9"/>
        <v>0</v>
      </c>
      <c r="J100" s="100">
        <f t="shared" si="10"/>
        <v>1</v>
      </c>
      <c r="K100" s="101">
        <f t="shared" si="11"/>
        <v>1</v>
      </c>
    </row>
    <row r="101" spans="1:11">
      <c r="A101" s="109"/>
      <c r="B101" s="111"/>
      <c r="C101" s="109"/>
      <c r="D101" s="108" t="s">
        <v>238</v>
      </c>
      <c r="E101" s="109" t="s">
        <v>131</v>
      </c>
      <c r="F101" s="112">
        <v>1</v>
      </c>
      <c r="G101" s="100"/>
      <c r="H101" s="100">
        <v>1</v>
      </c>
      <c r="I101" s="100">
        <f t="shared" si="9"/>
        <v>0</v>
      </c>
      <c r="J101" s="100">
        <f t="shared" si="10"/>
        <v>1</v>
      </c>
      <c r="K101" s="101">
        <f t="shared" si="11"/>
        <v>1</v>
      </c>
    </row>
    <row r="102" spans="1:11">
      <c r="A102" s="109"/>
      <c r="B102" s="111"/>
      <c r="C102" s="109"/>
      <c r="D102" s="108" t="s">
        <v>239</v>
      </c>
      <c r="E102" s="109" t="s">
        <v>136</v>
      </c>
      <c r="F102" s="112">
        <v>3</v>
      </c>
      <c r="G102" s="100"/>
      <c r="H102" s="100">
        <v>350</v>
      </c>
      <c r="I102" s="100">
        <f t="shared" si="9"/>
        <v>0</v>
      </c>
      <c r="J102" s="100">
        <f t="shared" si="10"/>
        <v>1050</v>
      </c>
      <c r="K102" s="101">
        <f t="shared" si="11"/>
        <v>1050</v>
      </c>
    </row>
    <row r="103" spans="1:11" ht="6.75" customHeight="1"/>
    <row r="104" spans="1:11" ht="14.25" customHeight="1">
      <c r="D104" s="120" t="s">
        <v>141</v>
      </c>
    </row>
  </sheetData>
  <pageMargins left="0.70866141732283472" right="0.70866141732283472" top="0.51181102362204722" bottom="0.51181102362204722" header="0.31496062992125984" footer="0.31496062992125984"/>
  <pageSetup paperSize="9" scale="65" fitToHeight="1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022d4c5-b13b-4e81-b692-ee3ecb2591ce">
      <Terms xmlns="http://schemas.microsoft.com/office/infopath/2007/PartnerControls"/>
    </lcf76f155ced4ddcb4097134ff3c332f>
    <TaxCatchAll xmlns="b450640f-e61e-4f60-b131-cb234d1ac10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5E01E83452D543A37C0EE35F8D7678" ma:contentTypeVersion="14" ma:contentTypeDescription="Vytvoří nový dokument" ma:contentTypeScope="" ma:versionID="7047e7d60c8a7462bd8dcd1609476ee5">
  <xsd:schema xmlns:xsd="http://www.w3.org/2001/XMLSchema" xmlns:xs="http://www.w3.org/2001/XMLSchema" xmlns:p="http://schemas.microsoft.com/office/2006/metadata/properties" xmlns:ns2="6022d4c5-b13b-4e81-b692-ee3ecb2591ce" xmlns:ns3="b450640f-e61e-4f60-b131-cb234d1ac10b" targetNamespace="http://schemas.microsoft.com/office/2006/metadata/properties" ma:root="true" ma:fieldsID="8e4805a6144fae58342f5c2347d1d01a" ns2:_="" ns3:_="">
    <xsd:import namespace="6022d4c5-b13b-4e81-b692-ee3ecb2591ce"/>
    <xsd:import namespace="b450640f-e61e-4f60-b131-cb234d1ac1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22d4c5-b13b-4e81-b692-ee3ecb2591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ba373441-d8b4-433d-b48c-c29a0cd545e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0640f-e61e-4f60-b131-cb234d1ac10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770847c-66d6-4134-957d-29252447ba20}" ma:internalName="TaxCatchAll" ma:showField="CatchAllData" ma:web="b450640f-e61e-4f60-b131-cb234d1ac1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4138B8-44C1-4A24-9647-EED98A9E718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009ACA-92D7-436B-AFC9-5C7293E97FD1}">
  <ds:schemaRefs>
    <ds:schemaRef ds:uri="http://schemas.microsoft.com/office/2006/metadata/properties"/>
    <ds:schemaRef ds:uri="http://schemas.microsoft.com/office/infopath/2007/PartnerControls"/>
    <ds:schemaRef ds:uri="6022d4c5-b13b-4e81-b692-ee3ecb2591ce"/>
    <ds:schemaRef ds:uri="b450640f-e61e-4f60-b131-cb234d1ac10b"/>
  </ds:schemaRefs>
</ds:datastoreItem>
</file>

<file path=customXml/itemProps3.xml><?xml version="1.0" encoding="utf-8"?>
<ds:datastoreItem xmlns:ds="http://schemas.openxmlformats.org/officeDocument/2006/customXml" ds:itemID="{1383989C-03D5-4C3E-9FC0-AD3F5E83D5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22d4c5-b13b-4e81-b692-ee3ecb2591ce"/>
    <ds:schemaRef ds:uri="b450640f-e61e-4f60-b131-cb234d1ac1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Pokyny pro vyplnění</vt:lpstr>
      <vt:lpstr>VzorPolozky</vt:lpstr>
      <vt:lpstr>NN</vt:lpstr>
      <vt:lpstr>STK</vt:lpstr>
      <vt:lpstr>EPS</vt:lpstr>
      <vt:lpstr>NN!Názvy_tisku</vt:lpstr>
      <vt:lpstr>EPS!Oblast_tisku</vt:lpstr>
      <vt:lpstr>NN!Oblast_tisku</vt:lpstr>
      <vt:lpstr>STK!Oblast_tisku</vt:lpstr>
    </vt:vector>
  </TitlesOfParts>
  <Manager/>
  <Company>RTS,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Jirka</dc:creator>
  <cp:keywords/>
  <dc:description/>
  <cp:lastModifiedBy>Jiří Lhota</cp:lastModifiedBy>
  <cp:revision/>
  <dcterms:created xsi:type="dcterms:W3CDTF">2009-04-08T07:15:50Z</dcterms:created>
  <dcterms:modified xsi:type="dcterms:W3CDTF">2023-09-19T12:47:22Z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0x010100C15E01E83452D543A37C0EE35F8D7678</vt:lpwstr>
  </property>
  <property fmtid="{D5CDD505-2E9C-101B-9397-08002B2CF9AE}" pid="3" name="MediaServiceImageTags">
    <vt:lpwstr/>
  </property>
</Properties>
</file>